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PRÁCE soukromé\Projekty V. Vomočil\Holičství Přelouč\03) DPS\"/>
    </mc:Choice>
  </mc:AlternateContent>
  <bookViews>
    <workbookView xWindow="0" yWindow="0" windowWidth="28800" windowHeight="12435" activeTab="1"/>
  </bookViews>
  <sheets>
    <sheet name="Titulní list" sheetId="5" r:id="rId1"/>
    <sheet name="ICT" sheetId="6" r:id="rId2"/>
  </sheets>
  <definedNames>
    <definedName name="_xlnm._FilterDatabase" localSheetId="1" hidden="1">ICT!$C$16:$K$16</definedName>
    <definedName name="_xlnm.Print_Titles" localSheetId="1">ICT!$16:$16</definedName>
    <definedName name="_xlnm.Print_Area" localSheetId="1">ICT!$A$1:$L$80</definedName>
    <definedName name="OLE_LINK2" localSheetId="0">'Titulní list'!#REF!</definedName>
  </definedNames>
  <calcPr calcId="152511"/>
</workbook>
</file>

<file path=xl/calcChain.xml><?xml version="1.0" encoding="utf-8"?>
<calcChain xmlns="http://schemas.openxmlformats.org/spreadsheetml/2006/main">
  <c r="BK64" i="6" l="1"/>
  <c r="BK50" i="6"/>
  <c r="BK51" i="6"/>
  <c r="BK52" i="6"/>
  <c r="BK53" i="6"/>
  <c r="BK54" i="6"/>
  <c r="BK55" i="6"/>
  <c r="BK56" i="6"/>
  <c r="BK57" i="6"/>
  <c r="BK58" i="6"/>
  <c r="BK59" i="6"/>
  <c r="BK60" i="6"/>
  <c r="BK61" i="6"/>
  <c r="BK62" i="6"/>
  <c r="BK63" i="6"/>
  <c r="BE47" i="6" l="1"/>
  <c r="BF47" i="6"/>
  <c r="BG47" i="6"/>
  <c r="BH47" i="6"/>
  <c r="BI47" i="6"/>
  <c r="BK47" i="6"/>
  <c r="BE24" i="6"/>
  <c r="BF24" i="6"/>
  <c r="BG24" i="6"/>
  <c r="BH24" i="6"/>
  <c r="BI24" i="6"/>
  <c r="BK24" i="6"/>
  <c r="BE25" i="6"/>
  <c r="BF25" i="6"/>
  <c r="BG25" i="6"/>
  <c r="BH25" i="6"/>
  <c r="BI25" i="6"/>
  <c r="BK25" i="6"/>
  <c r="BE26" i="6"/>
  <c r="BF26" i="6"/>
  <c r="BG26" i="6"/>
  <c r="BH26" i="6"/>
  <c r="BI26" i="6"/>
  <c r="BK26" i="6"/>
  <c r="BE39" i="6" l="1"/>
  <c r="BF39" i="6"/>
  <c r="BG39" i="6"/>
  <c r="BH39" i="6"/>
  <c r="BI39" i="6"/>
  <c r="BK39" i="6"/>
  <c r="BE40" i="6"/>
  <c r="BF40" i="6"/>
  <c r="BG40" i="6"/>
  <c r="BH40" i="6"/>
  <c r="BI40" i="6"/>
  <c r="BK40" i="6"/>
  <c r="BE41" i="6"/>
  <c r="BF41" i="6"/>
  <c r="BG41" i="6"/>
  <c r="BH41" i="6"/>
  <c r="BI41" i="6"/>
  <c r="BK41" i="6"/>
  <c r="BE42" i="6"/>
  <c r="BF42" i="6"/>
  <c r="BG42" i="6"/>
  <c r="BH42" i="6"/>
  <c r="BI42" i="6"/>
  <c r="BK42" i="6"/>
  <c r="BE43" i="6"/>
  <c r="BF43" i="6"/>
  <c r="BG43" i="6"/>
  <c r="BH43" i="6"/>
  <c r="BI43" i="6"/>
  <c r="BK43" i="6"/>
  <c r="BE44" i="6"/>
  <c r="BF44" i="6"/>
  <c r="BG44" i="6"/>
  <c r="BH44" i="6"/>
  <c r="BI44" i="6"/>
  <c r="BK44" i="6"/>
  <c r="BE45" i="6"/>
  <c r="BF45" i="6"/>
  <c r="BG45" i="6"/>
  <c r="BH45" i="6"/>
  <c r="BI45" i="6"/>
  <c r="BK45" i="6"/>
  <c r="BE46" i="6"/>
  <c r="BF46" i="6"/>
  <c r="BG46" i="6"/>
  <c r="BH46" i="6"/>
  <c r="BI46" i="6"/>
  <c r="BK46" i="6"/>
  <c r="BI64" i="6" l="1"/>
  <c r="BH64" i="6"/>
  <c r="BG64" i="6"/>
  <c r="BF64" i="6"/>
  <c r="BE64" i="6"/>
  <c r="BI63" i="6"/>
  <c r="BH63" i="6"/>
  <c r="BG63" i="6"/>
  <c r="BF63" i="6"/>
  <c r="BE63" i="6"/>
  <c r="BI62" i="6"/>
  <c r="BH62" i="6"/>
  <c r="BG62" i="6"/>
  <c r="BF62" i="6"/>
  <c r="BE62" i="6"/>
  <c r="BI61" i="6"/>
  <c r="BH61" i="6"/>
  <c r="BG61" i="6"/>
  <c r="BF61" i="6"/>
  <c r="BE61" i="6"/>
  <c r="BI60" i="6"/>
  <c r="BH60" i="6"/>
  <c r="BG60" i="6"/>
  <c r="BF60" i="6"/>
  <c r="BE60" i="6"/>
  <c r="BI59" i="6"/>
  <c r="BH59" i="6"/>
  <c r="BG59" i="6"/>
  <c r="BF59" i="6"/>
  <c r="BE59" i="6"/>
  <c r="BI58" i="6"/>
  <c r="BH58" i="6"/>
  <c r="BG58" i="6"/>
  <c r="BF58" i="6"/>
  <c r="BE58" i="6"/>
  <c r="BI57" i="6"/>
  <c r="BH57" i="6"/>
  <c r="BG57" i="6"/>
  <c r="BF57" i="6"/>
  <c r="BE57" i="6"/>
  <c r="BI56" i="6"/>
  <c r="BH56" i="6"/>
  <c r="BG56" i="6"/>
  <c r="BF56" i="6"/>
  <c r="BE56" i="6"/>
  <c r="BI55" i="6"/>
  <c r="BH55" i="6"/>
  <c r="BG55" i="6"/>
  <c r="BF55" i="6"/>
  <c r="BE55" i="6"/>
  <c r="BI54" i="6"/>
  <c r="BH54" i="6"/>
  <c r="BG54" i="6"/>
  <c r="BF54" i="6"/>
  <c r="BE54" i="6"/>
  <c r="BI53" i="6"/>
  <c r="BH53" i="6"/>
  <c r="BG53" i="6"/>
  <c r="BF53" i="6"/>
  <c r="BE53" i="6"/>
  <c r="BI52" i="6"/>
  <c r="BH52" i="6"/>
  <c r="BG52" i="6"/>
  <c r="BF52" i="6"/>
  <c r="BE52" i="6"/>
  <c r="BI51" i="6"/>
  <c r="BH51" i="6"/>
  <c r="BG51" i="6"/>
  <c r="BF51" i="6"/>
  <c r="BE51" i="6"/>
  <c r="BI50" i="6"/>
  <c r="BH50" i="6"/>
  <c r="BG50" i="6"/>
  <c r="BF50" i="6"/>
  <c r="BE50" i="6"/>
  <c r="BK49" i="6"/>
  <c r="BI49" i="6"/>
  <c r="BH49" i="6"/>
  <c r="BG49" i="6"/>
  <c r="BF49" i="6"/>
  <c r="BE49" i="6"/>
  <c r="BK48" i="6"/>
  <c r="BI48" i="6"/>
  <c r="BH48" i="6"/>
  <c r="BG48" i="6"/>
  <c r="BF48" i="6"/>
  <c r="BE48" i="6"/>
  <c r="BK38" i="6"/>
  <c r="BI38" i="6"/>
  <c r="BH38" i="6"/>
  <c r="BG38" i="6"/>
  <c r="BF38" i="6"/>
  <c r="BE38" i="6"/>
  <c r="BK37" i="6"/>
  <c r="BI37" i="6"/>
  <c r="BH37" i="6"/>
  <c r="BG37" i="6"/>
  <c r="BF37" i="6"/>
  <c r="BE37" i="6"/>
  <c r="BK36" i="6"/>
  <c r="BI36" i="6"/>
  <c r="BH36" i="6"/>
  <c r="BG36" i="6"/>
  <c r="BF36" i="6"/>
  <c r="BE36" i="6"/>
  <c r="BK35" i="6"/>
  <c r="BI35" i="6"/>
  <c r="BH35" i="6"/>
  <c r="BG35" i="6"/>
  <c r="BF35" i="6"/>
  <c r="BE35" i="6"/>
  <c r="BK34" i="6"/>
  <c r="BI34" i="6"/>
  <c r="BH34" i="6"/>
  <c r="BG34" i="6"/>
  <c r="BF34" i="6"/>
  <c r="BE34" i="6"/>
  <c r="BK33" i="6"/>
  <c r="BI33" i="6"/>
  <c r="BH33" i="6"/>
  <c r="BG33" i="6"/>
  <c r="BF33" i="6"/>
  <c r="BE33" i="6"/>
  <c r="BK32" i="6"/>
  <c r="BI32" i="6"/>
  <c r="BH32" i="6"/>
  <c r="BG32" i="6"/>
  <c r="BF32" i="6"/>
  <c r="BE32" i="6"/>
  <c r="BK31" i="6"/>
  <c r="BI31" i="6"/>
  <c r="BH31" i="6"/>
  <c r="BG31" i="6"/>
  <c r="BF31" i="6"/>
  <c r="BE31" i="6"/>
  <c r="BK30" i="6"/>
  <c r="BI30" i="6"/>
  <c r="BH30" i="6"/>
  <c r="BG30" i="6"/>
  <c r="BF30" i="6"/>
  <c r="BE30" i="6"/>
  <c r="BK29" i="6"/>
  <c r="BI29" i="6"/>
  <c r="BH29" i="6"/>
  <c r="BG29" i="6"/>
  <c r="BF29" i="6"/>
  <c r="BE29" i="6"/>
  <c r="BK28" i="6"/>
  <c r="BI28" i="6"/>
  <c r="BH28" i="6"/>
  <c r="BG28" i="6"/>
  <c r="BF28" i="6"/>
  <c r="BE28" i="6"/>
  <c r="BK27" i="6"/>
  <c r="BI27" i="6"/>
  <c r="BH27" i="6"/>
  <c r="BG27" i="6"/>
  <c r="BF27" i="6"/>
  <c r="BE27" i="6"/>
  <c r="BK23" i="6"/>
  <c r="BI23" i="6"/>
  <c r="BH23" i="6"/>
  <c r="BG23" i="6"/>
  <c r="BF23" i="6"/>
  <c r="BE23" i="6"/>
  <c r="BK22" i="6"/>
  <c r="BI22" i="6"/>
  <c r="BH22" i="6"/>
  <c r="BG22" i="6"/>
  <c r="BF22" i="6"/>
  <c r="BE22" i="6"/>
  <c r="BK21" i="6"/>
  <c r="BI21" i="6"/>
  <c r="BH21" i="6"/>
  <c r="BG21" i="6"/>
  <c r="BF21" i="6"/>
  <c r="BE21" i="6"/>
  <c r="BK20" i="6"/>
  <c r="BI20" i="6"/>
  <c r="BH20" i="6"/>
  <c r="BG20" i="6"/>
  <c r="BF20" i="6"/>
  <c r="T20" i="6"/>
  <c r="T19" i="6" s="1"/>
  <c r="T18" i="6" s="1"/>
  <c r="T17" i="6" s="1"/>
  <c r="R20" i="6"/>
  <c r="R19" i="6" s="1"/>
  <c r="R18" i="6" s="1"/>
  <c r="R17" i="6" s="1"/>
  <c r="P20" i="6"/>
  <c r="P19" i="6" s="1"/>
  <c r="P18" i="6" s="1"/>
  <c r="P17" i="6" s="1"/>
  <c r="BE20" i="6"/>
  <c r="BK19" i="6" l="1"/>
  <c r="BK18" i="6" s="1"/>
  <c r="J19" i="6" l="1"/>
  <c r="BK17" i="6"/>
  <c r="J18" i="6"/>
</calcChain>
</file>

<file path=xl/sharedStrings.xml><?xml version="1.0" encoding="utf-8"?>
<sst xmlns="http://schemas.openxmlformats.org/spreadsheetml/2006/main" count="492" uniqueCount="219">
  <si>
    <t/>
  </si>
  <si>
    <t>Stavba:</t>
  </si>
  <si>
    <t>1</t>
  </si>
  <si>
    <t>Místo:</t>
  </si>
  <si>
    <t>Datum:</t>
  </si>
  <si>
    <t>Zadavatel:</t>
  </si>
  <si>
    <t>Uchazeč:</t>
  </si>
  <si>
    <t>Projektant:</t>
  </si>
  <si>
    <t>True</t>
  </si>
  <si>
    <t>DPH</t>
  </si>
  <si>
    <t>základní</t>
  </si>
  <si>
    <t>Kód</t>
  </si>
  <si>
    <t>Typ</t>
  </si>
  <si>
    <t>D</t>
  </si>
  <si>
    <t>0</t>
  </si>
  <si>
    <t>2</t>
  </si>
  <si>
    <t>Objekt:</t>
  </si>
  <si>
    <t>Cena celkem [CZK]</t>
  </si>
  <si>
    <t>-1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</si>
  <si>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</si>
  <si>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</si>
  <si>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</si>
  <si>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</si>
  <si>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</si>
  <si>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</si>
  <si>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</si>
  <si>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</si>
  <si>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</si>
  <si>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</si>
  <si>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</si>
  <si>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</si>
  <si>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</si>
  <si>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</si>
  <si>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</si>
  <si>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</t>
  </si>
  <si>
    <t>-1892303441</t>
  </si>
  <si>
    <t>VV</t>
  </si>
  <si>
    <t>Cena celkem</t>
  </si>
  <si>
    <t>PČ - pořadové číslo</t>
  </si>
  <si>
    <t>Kód - dle zvolené cenové soustavy (ceníku)</t>
  </si>
  <si>
    <t>Popis - dle cenové soustavy (ceníku)</t>
  </si>
  <si>
    <t>MJ - měrná jednotka</t>
  </si>
  <si>
    <t>J. cena - jednotková cena</t>
  </si>
  <si>
    <t>Cenová soustava - např. ÚRS 2/2016, RTS 2016, SELPO 2016 atd.</t>
  </si>
  <si>
    <t>SOUPIS PRACÍ (ROZPOČET)</t>
  </si>
  <si>
    <t>Typ - práce (K), materiál (M)</t>
  </si>
  <si>
    <t>VV - výkaz výměr</t>
  </si>
  <si>
    <t>M</t>
  </si>
  <si>
    <t>1.1</t>
  </si>
  <si>
    <t>ks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</si>
  <si>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</si>
  <si>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</si>
  <si>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</si>
  <si>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</si>
  <si>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</si>
  <si>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</si>
  <si>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</si>
  <si>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</si>
  <si>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</si>
  <si>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</si>
  <si>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</si>
  <si>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</si>
  <si>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</si>
  <si>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</si>
  <si>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</si>
  <si>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</si>
  <si>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</si>
  <si>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1.2</t>
  </si>
  <si>
    <t>1.3</t>
  </si>
  <si>
    <t>2.1</t>
  </si>
  <si>
    <t>2.3</t>
  </si>
  <si>
    <t>kpl</t>
  </si>
  <si>
    <t>3.1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</si>
  <si>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</si>
  <si>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</si>
  <si>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</si>
  <si>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</si>
  <si>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</si>
  <si>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</si>
  <si>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</si>
  <si>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</si>
  <si>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</si>
  <si>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</si>
  <si>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</si>
  <si>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</si>
  <si>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</si>
  <si>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</si>
  <si>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</si>
  <si>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</si>
  <si>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</si>
  <si>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</si>
  <si>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</si>
  <si>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</si>
  <si>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</si>
  <si>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</si>
  <si>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</si>
  <si>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</si>
  <si>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</si>
  <si>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</si>
  <si>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</si>
  <si>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</si>
  <si>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</si>
  <si>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</si>
  <si>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 xml:space="preserve">Síťový kabel dlouhý 0,5 m, kategorie CAT6, FTP, RJ-45, šedá barva </t>
  </si>
  <si>
    <t>3.2</t>
  </si>
  <si>
    <t>3.3</t>
  </si>
  <si>
    <t>3.4</t>
  </si>
  <si>
    <t>m</t>
  </si>
  <si>
    <t>4.1</t>
  </si>
  <si>
    <t>4.2</t>
  </si>
  <si>
    <t>4.3</t>
  </si>
  <si>
    <t>4.4</t>
  </si>
  <si>
    <t>Vlnitá izolační trubka pro lehké mechanické zatížení, vyrobena se samozhášivého PVC světle šedé barvy, průměru 32mm</t>
  </si>
  <si>
    <t>Vlnitá izolační trubka pro lehké mechanické zatížení, vyrobena se samozhášivého PVC světle šedé barvy, průměru 25mm</t>
  </si>
  <si>
    <t>4.5</t>
  </si>
  <si>
    <t>5.1</t>
  </si>
  <si>
    <t>5.2</t>
  </si>
  <si>
    <t>Drobný montážní a spojovací materiál (šrouby, hmožiny, lepidla, tmely…)</t>
  </si>
  <si>
    <t>51</t>
  </si>
  <si>
    <t>54</t>
  </si>
  <si>
    <t>kg</t>
  </si>
  <si>
    <t>6.1</t>
  </si>
  <si>
    <t>6.2</t>
  </si>
  <si>
    <t>6.3</t>
  </si>
  <si>
    <t>6.4</t>
  </si>
  <si>
    <t>6.5</t>
  </si>
  <si>
    <t>Montáž periferií</t>
  </si>
  <si>
    <t>Instalace zařízení</t>
  </si>
  <si>
    <t>Likvidace odpadů vzniklých při realizaci</t>
  </si>
  <si>
    <t>7.1</t>
  </si>
  <si>
    <t>Individuální zkoušky</t>
  </si>
  <si>
    <t>Komplexní zkoušky</t>
  </si>
  <si>
    <t>Zaškolení obsluhy v průběhu komplexních zkoušek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</si>
  <si>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</si>
  <si>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</si>
  <si>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</si>
  <si>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</si>
  <si>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</si>
  <si>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</si>
  <si>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</si>
  <si>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</si>
  <si>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</si>
  <si>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</si>
  <si>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Vedení projektu, inženýring</t>
  </si>
  <si>
    <t>Koordinace postupu prací s ostatními dodavateli</t>
  </si>
  <si>
    <t>Zpracování projektové dokumentace</t>
  </si>
  <si>
    <t>Zpracování návodů pro obsluhu</t>
  </si>
  <si>
    <t>Zpracování provozně-technické dokumentace (revize, prohlášení, manuály a návody v ČJ, nastavovací protokoly, atp…)</t>
  </si>
  <si>
    <t>Revize elektro</t>
  </si>
  <si>
    <t>Odevzdání a převzetí díla</t>
  </si>
  <si>
    <t>Libor Tůma</t>
  </si>
  <si>
    <t>Schválil:</t>
  </si>
  <si>
    <t>Ing. Vomočil</t>
  </si>
  <si>
    <t>Zhotovitel:</t>
  </si>
  <si>
    <t>Odpovědný projektant:</t>
  </si>
  <si>
    <t>Projektování elektrických zařízení, IČO: 04498674</t>
  </si>
  <si>
    <t>Vyšehněvice 83</t>
  </si>
  <si>
    <t>533 41 Lázně Bohdaneč</t>
  </si>
  <si>
    <t xml:space="preserve">tel.:  +420 603 919 096 </t>
  </si>
  <si>
    <t>Číslo SPP:</t>
  </si>
  <si>
    <t>-</t>
  </si>
  <si>
    <t>e-mail: libor.tuma@centrum.cz</t>
  </si>
  <si>
    <t>Místo stavby:</t>
  </si>
  <si>
    <t>Investor:</t>
  </si>
  <si>
    <t>Č. zakázky:</t>
  </si>
  <si>
    <t>Název
stavby:</t>
  </si>
  <si>
    <t>Č. paré:</t>
  </si>
  <si>
    <t>Část:</t>
  </si>
  <si>
    <t xml:space="preserve"> © Návrh řešení ve výkresové a textové části je předmětem ochrany dle autorského zákona</t>
  </si>
  <si>
    <t>Stupeň PD:</t>
  </si>
  <si>
    <t>PSV</t>
  </si>
  <si>
    <t>Práce a dodávky PSV</t>
  </si>
  <si>
    <t>ICT</t>
  </si>
  <si>
    <t>D.1.4.6 Elektronické komunikace a další</t>
  </si>
  <si>
    <t>Krabice univerzální KU68</t>
  </si>
  <si>
    <t>Protipožární přepážka na kabely a kabelové trasy - rozsah cca. 0,1m2, včetně příslušenství</t>
  </si>
  <si>
    <t>8.7</t>
  </si>
  <si>
    <t>2.2</t>
  </si>
  <si>
    <t>1.4</t>
  </si>
  <si>
    <t>Konfigurace a nastavení aktivních prvků v síti, PC</t>
  </si>
  <si>
    <t>52</t>
  </si>
  <si>
    <t>55</t>
  </si>
  <si>
    <t>Instalační krabice pod omítku KT 125</t>
  </si>
  <si>
    <t>Krabice univerzální KO97</t>
  </si>
  <si>
    <t>Vysekání rýh v cihelném zdivu - hloubka 30mm</t>
  </si>
  <si>
    <t>Omítka rýh ve stěnách maltou do šíře 150mm</t>
  </si>
  <si>
    <t>Hrubá výplň rýh maltou jakékoli šíře</t>
  </si>
  <si>
    <t>Vysekání rýh v cihelném zdivu - hloubka 70mm</t>
  </si>
  <si>
    <t>Proměření datové sítě vedené z RACKu včetně vystavení protokolu</t>
  </si>
  <si>
    <t>6.6</t>
  </si>
  <si>
    <t>6.7</t>
  </si>
  <si>
    <t>6.8</t>
  </si>
  <si>
    <t>6.9</t>
  </si>
  <si>
    <t>6.10</t>
  </si>
  <si>
    <t>6.11</t>
  </si>
  <si>
    <t>6.12</t>
  </si>
  <si>
    <t>DPS</t>
  </si>
  <si>
    <t>Police s perforací 1U, hloubka 250mm
Příbal
Šroub M6 x 10
 (rozměr 150 a 250 mm – 4x) ..................... 8x
 Plastová podložka
 (rozměr 150 a 250 mm – 4x) ..................... 8x
 Plovoucí matice M6
 (rozměr 150 a 250 mm – 4x) ..................... 8x</t>
  </si>
  <si>
    <t>Základní sada prvků pro uchycení zařízení do rozvaděče nebo rámu. Obsahuje 50 x plovoucí matici, 50 x šroub a 50 x plastovou podložku.</t>
  </si>
  <si>
    <t>19“ rozvodný panel 1U; 8 x zásuvka podle ČSN, max. 16 A; kabel 3 x 1,5 mm, 2 m + zástrčka univerzál CZ-DE max. 16 A; podsvícený vypínač s bezpečnostním krytem; RAL 9005 
Příbal
Šroub M6 x 16 s podložkou ................... 2x
 Plovoucí matice M6 ............................... 2x</t>
  </si>
  <si>
    <t>Svařovaný rozvaděč 6U, IP20, nosnost 25 kg,nastavitelné vertikální lišty 19", vylamovací záslepky, rozměr 320x550x400mm</t>
  </si>
  <si>
    <t xml:space="preserve">Síťový kabel dlouhý 10 m, kategorie CAT6, FTP, RJ-45, šedá barva </t>
  </si>
  <si>
    <t>Mikrotrubička HDPE zemní tlustostěnná 12/8mm, pro přímou pokládku do země</t>
  </si>
  <si>
    <t>Ruční výkop pro optickou trasu včetně uložení HDPE mikrotrubičky, zásypu do pískového lože, výstražné fólie, opětovného zásypu a likvidace přebytečného materiálu</t>
  </si>
  <si>
    <t>bm</t>
  </si>
  <si>
    <t>Ukončovací vana do racku pro 12-ti vláknový optický SM kabel včetně spojek</t>
  </si>
  <si>
    <t>Optický patch cord délky 1,5m</t>
  </si>
  <si>
    <t>Aktivní prvek - SWITCH s integrovaným optickým portem dodá  MÚ Přelouč v rámci sjednocení IT prvků</t>
  </si>
  <si>
    <t xml:space="preserve">Optický propoj (kabel včetně zafouknutí a ukončení) mezi venkovní šachtou a rackem v místnosti 110 zhotoví MÚ Přelouč v rámci jednotnosti a to pomocí stávajícího správce optické sítě. </t>
  </si>
  <si>
    <t>STAVEBNÍ ÚPRAVY HOLIČSTVÍ  + PŘÍSTAVBA
MASARYKOVO NÁMĚSTÍ č.p. 1340, PŘELOUČ</t>
  </si>
  <si>
    <t>PŘELOUČ, MASARYKOVO NÁMĚSTÍ Č.P. 1340</t>
  </si>
  <si>
    <t>MĚSTO PŘELOUČ, ČESKOSLOVENSKÉ ARMÁDY 1665, PŘELOUČ</t>
  </si>
  <si>
    <t>Přesun telefonní krabičky CETIN UR10/2 v rámci venkovní fasády objektu - demontáž stávající skříně ve fasádě objektu, vysekání drážky kabelu v délce cca. 2x 1,5m, výkop kabelu v celkové délce cca. 9,5m, jeho stažení a opětovné zapojení do přemístěné UR10/2</t>
  </si>
  <si>
    <t>K+M</t>
  </si>
  <si>
    <t>6.13</t>
  </si>
  <si>
    <t>D.1.4.6.4 SOUPIS PRACÍ</t>
  </si>
  <si>
    <t>02/2025</t>
  </si>
  <si>
    <t>8.8</t>
  </si>
  <si>
    <t>Zaměření inženýrských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</si>
</sst>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35" x14ac:knownFonts="1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color rgb="FF96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</font>
    <font>
      <sz val="14"/>
      <name val="Trebuchet MS"/>
      <family val="2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8"/>
      <name val="Trebuchet MS"/>
      <family val="2"/>
      <charset val="238"/>
    </font>
    <font>
      <sz val="9"/>
      <name val="Trebuchet MS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6" fillId="0" borderId="0" applyAlignment="0">
      <alignment vertical="top" wrapText="1"/>
      <protection locked="0"/>
    </xf>
    <xf numFmtId="0" fontId="1" fillId="0" borderId="0"/>
    <xf numFmtId="0" fontId="26" fillId="0" borderId="0"/>
  </cellStyleXfs>
  <cellXfs count="165">
    <xf numFmtId="0" fontId="0" fillId="0" borderId="0" xfId="0"/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4" fontId="11" fillId="0" borderId="0" xfId="0" applyNumberFormat="1" applyFont="1" applyAlignment="1"/>
    <xf numFmtId="165" fontId="13" fillId="0" borderId="7" xfId="0" applyNumberFormat="1" applyFont="1" applyBorder="1" applyAlignment="1"/>
    <xf numFmtId="165" fontId="13" fillId="0" borderId="8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9" xfId="0" applyFont="1" applyBorder="1" applyAlignment="1"/>
    <xf numFmtId="0" fontId="7" fillId="0" borderId="0" xfId="0" applyFont="1" applyBorder="1" applyAlignment="1"/>
    <xf numFmtId="165" fontId="7" fillId="0" borderId="0" xfId="0" applyNumberFormat="1" applyFont="1" applyBorder="1" applyAlignment="1"/>
    <xf numFmtId="165" fontId="7" fillId="0" borderId="10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49" fontId="0" fillId="0" borderId="17" xfId="0" applyNumberFormat="1" applyFont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166" fontId="0" fillId="0" borderId="17" xfId="0" applyNumberFormat="1" applyFont="1" applyBorder="1" applyAlignment="1" applyProtection="1">
      <alignment vertical="center"/>
      <protection locked="0"/>
    </xf>
    <xf numFmtId="4" fontId="0" fillId="0" borderId="17" xfId="0" applyNumberFormat="1" applyFont="1" applyBorder="1" applyAlignment="1" applyProtection="1">
      <alignment vertical="center"/>
      <protection locked="0"/>
    </xf>
    <xf numFmtId="0" fontId="2" fillId="0" borderId="17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0" fillId="0" borderId="0" xfId="0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0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6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2" fillId="0" borderId="14" xfId="0" applyFont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2" applyFill="1" applyBorder="1"/>
    <xf numFmtId="0" fontId="1" fillId="0" borderId="0" xfId="2"/>
    <xf numFmtId="0" fontId="22" fillId="0" borderId="0" xfId="2" applyFont="1" applyFill="1" applyBorder="1" applyAlignment="1">
      <alignment horizontal="center"/>
    </xf>
    <xf numFmtId="0" fontId="23" fillId="0" borderId="0" xfId="2" applyFont="1" applyFill="1" applyBorder="1" applyAlignment="1"/>
    <xf numFmtId="0" fontId="24" fillId="0" borderId="0" xfId="2" applyFont="1" applyFill="1" applyBorder="1" applyAlignment="1">
      <alignment vertical="top" wrapText="1"/>
    </xf>
    <xf numFmtId="0" fontId="25" fillId="0" borderId="0" xfId="2" applyFont="1" applyFill="1" applyBorder="1" applyAlignment="1">
      <alignment vertical="center"/>
    </xf>
    <xf numFmtId="0" fontId="24" fillId="0" borderId="0" xfId="2" applyFont="1" applyFill="1" applyBorder="1" applyAlignment="1">
      <alignment vertical="center"/>
    </xf>
    <xf numFmtId="0" fontId="1" fillId="0" borderId="0" xfId="2" applyBorder="1"/>
    <xf numFmtId="0" fontId="27" fillId="0" borderId="0" xfId="3" applyFont="1" applyFill="1" applyBorder="1"/>
    <xf numFmtId="0" fontId="1" fillId="0" borderId="26" xfId="2" applyFill="1" applyBorder="1"/>
    <xf numFmtId="0" fontId="24" fillId="0" borderId="34" xfId="2" applyFont="1" applyFill="1" applyBorder="1" applyAlignment="1">
      <alignment vertical="top"/>
    </xf>
    <xf numFmtId="0" fontId="28" fillId="0" borderId="35" xfId="2" applyFont="1" applyFill="1" applyBorder="1" applyAlignment="1">
      <alignment vertical="center"/>
    </xf>
    <xf numFmtId="0" fontId="24" fillId="0" borderId="31" xfId="2" applyFont="1" applyFill="1" applyBorder="1" applyAlignment="1">
      <alignment vertical="top"/>
    </xf>
    <xf numFmtId="0" fontId="24" fillId="0" borderId="38" xfId="2" applyFont="1" applyFill="1" applyBorder="1" applyAlignment="1">
      <alignment vertical="center"/>
    </xf>
    <xf numFmtId="0" fontId="24" fillId="0" borderId="39" xfId="2" applyFont="1" applyFill="1" applyBorder="1" applyAlignment="1">
      <alignment vertical="top" wrapText="1"/>
    </xf>
    <xf numFmtId="0" fontId="24" fillId="0" borderId="41" xfId="2" applyFont="1" applyFill="1" applyBorder="1" applyAlignment="1">
      <alignment vertical="center"/>
    </xf>
    <xf numFmtId="49" fontId="30" fillId="0" borderId="35" xfId="2" applyNumberFormat="1" applyFont="1" applyFill="1" applyBorder="1" applyAlignment="1">
      <alignment vertical="center" wrapText="1"/>
    </xf>
    <xf numFmtId="0" fontId="24" fillId="0" borderId="46" xfId="2" applyFont="1" applyFill="1" applyBorder="1" applyAlignment="1">
      <alignment vertical="center" wrapText="1"/>
    </xf>
    <xf numFmtId="0" fontId="30" fillId="0" borderId="45" xfId="2" applyFont="1" applyFill="1" applyBorder="1" applyAlignment="1">
      <alignment vertical="center" wrapText="1"/>
    </xf>
    <xf numFmtId="0" fontId="21" fillId="0" borderId="0" xfId="2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17" xfId="0" applyFont="1" applyFill="1" applyBorder="1" applyAlignment="1" applyProtection="1">
      <alignment horizontal="left" vertical="center" wrapText="1"/>
      <protection locked="0"/>
    </xf>
    <xf numFmtId="0" fontId="18" fillId="0" borderId="17" xfId="0" applyFont="1" applyFill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49" fontId="18" fillId="0" borderId="17" xfId="0" applyNumberFormat="1" applyFont="1" applyBorder="1" applyAlignment="1" applyProtection="1">
      <alignment horizontal="left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166" fontId="18" fillId="0" borderId="17" xfId="0" applyNumberFormat="1" applyFont="1" applyBorder="1" applyAlignment="1" applyProtection="1">
      <alignment vertical="center"/>
      <protection locked="0"/>
    </xf>
    <xf numFmtId="4" fontId="18" fillId="0" borderId="17" xfId="0" applyNumberFormat="1" applyFont="1" applyBorder="1" applyAlignment="1" applyProtection="1">
      <alignment vertical="center"/>
      <protection locked="0"/>
    </xf>
    <xf numFmtId="0" fontId="18" fillId="0" borderId="17" xfId="0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5" fontId="18" fillId="0" borderId="0" xfId="0" applyNumberFormat="1" applyFont="1" applyBorder="1" applyAlignment="1">
      <alignment vertical="center"/>
    </xf>
    <xf numFmtId="165" fontId="18" fillId="0" borderId="10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3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center" vertical="center"/>
    </xf>
    <xf numFmtId="0" fontId="24" fillId="0" borderId="27" xfId="2" applyFont="1" applyFill="1" applyBorder="1" applyAlignment="1">
      <alignment horizontal="left" vertical="top"/>
    </xf>
    <xf numFmtId="0" fontId="24" fillId="0" borderId="31" xfId="2" applyFont="1" applyFill="1" applyBorder="1" applyAlignment="1">
      <alignment horizontal="left" vertical="top"/>
    </xf>
    <xf numFmtId="0" fontId="25" fillId="0" borderId="28" xfId="2" applyFont="1" applyFill="1" applyBorder="1" applyAlignment="1">
      <alignment horizontal="left" vertical="center"/>
    </xf>
    <xf numFmtId="0" fontId="25" fillId="0" borderId="32" xfId="2" applyFont="1" applyFill="1" applyBorder="1" applyAlignment="1">
      <alignment horizontal="left" vertical="center"/>
    </xf>
    <xf numFmtId="0" fontId="24" fillId="0" borderId="29" xfId="2" applyFont="1" applyFill="1" applyBorder="1" applyAlignment="1">
      <alignment vertical="center"/>
    </xf>
    <xf numFmtId="0" fontId="24" fillId="0" borderId="30" xfId="2" applyFont="1" applyFill="1" applyBorder="1" applyAlignment="1">
      <alignment vertical="center"/>
    </xf>
    <xf numFmtId="0" fontId="28" fillId="0" borderId="0" xfId="2" applyFont="1" applyFill="1" applyBorder="1" applyAlignment="1">
      <alignment vertical="center"/>
    </xf>
    <xf numFmtId="0" fontId="28" fillId="0" borderId="0" xfId="2" applyFont="1" applyFill="1" applyAlignment="1">
      <alignment vertical="center"/>
    </xf>
    <xf numFmtId="0" fontId="28" fillId="0" borderId="33" xfId="2" applyFont="1" applyFill="1" applyBorder="1" applyAlignment="1">
      <alignment vertical="center"/>
    </xf>
    <xf numFmtId="0" fontId="21" fillId="0" borderId="0" xfId="2" applyFont="1" applyFill="1" applyBorder="1" applyAlignment="1">
      <alignment horizontal="center"/>
    </xf>
    <xf numFmtId="0" fontId="34" fillId="0" borderId="0" xfId="2" applyFont="1" applyFill="1" applyBorder="1" applyAlignment="1">
      <alignment horizontal="center"/>
    </xf>
    <xf numFmtId="0" fontId="24" fillId="0" borderId="31" xfId="2" applyFont="1" applyFill="1" applyBorder="1" applyAlignment="1">
      <alignment horizontal="left" vertical="top" wrapText="1"/>
    </xf>
    <xf numFmtId="0" fontId="25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/>
    </xf>
    <xf numFmtId="0" fontId="25" fillId="0" borderId="33" xfId="2" applyFont="1" applyFill="1" applyBorder="1" applyAlignment="1">
      <alignment vertical="center"/>
    </xf>
    <xf numFmtId="0" fontId="25" fillId="0" borderId="0" xfId="2" applyFont="1" applyFill="1" applyBorder="1" applyAlignment="1">
      <alignment vertical="top"/>
    </xf>
    <xf numFmtId="0" fontId="25" fillId="0" borderId="33" xfId="2" applyFont="1" applyFill="1" applyBorder="1" applyAlignment="1">
      <alignment vertical="top"/>
    </xf>
    <xf numFmtId="0" fontId="25" fillId="0" borderId="36" xfId="2" applyFont="1" applyFill="1" applyBorder="1" applyAlignment="1">
      <alignment vertical="center"/>
    </xf>
    <xf numFmtId="0" fontId="25" fillId="0" borderId="37" xfId="2" applyFont="1" applyFill="1" applyBorder="1" applyAlignment="1">
      <alignment vertical="center"/>
    </xf>
    <xf numFmtId="0" fontId="25" fillId="0" borderId="36" xfId="2" applyFont="1" applyFill="1" applyBorder="1" applyAlignment="1">
      <alignment vertical="center" wrapText="1"/>
    </xf>
    <xf numFmtId="0" fontId="25" fillId="0" borderId="32" xfId="2" applyFont="1" applyFill="1" applyBorder="1" applyAlignment="1">
      <alignment vertical="center" wrapText="1"/>
    </xf>
    <xf numFmtId="0" fontId="25" fillId="0" borderId="36" xfId="2" applyFont="1" applyFill="1" applyBorder="1" applyAlignment="1">
      <alignment horizontal="left" vertical="center" wrapText="1"/>
    </xf>
    <xf numFmtId="0" fontId="25" fillId="0" borderId="37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/>
    </xf>
    <xf numFmtId="0" fontId="24" fillId="0" borderId="40" xfId="2" applyFont="1" applyFill="1" applyBorder="1" applyAlignment="1">
      <alignment vertical="top" wrapText="1"/>
    </xf>
    <xf numFmtId="0" fontId="24" fillId="0" borderId="42" xfId="2" applyFont="1" applyFill="1" applyBorder="1" applyAlignment="1">
      <alignment vertical="top" wrapText="1"/>
    </xf>
    <xf numFmtId="0" fontId="24" fillId="0" borderId="47" xfId="2" applyFont="1" applyFill="1" applyBorder="1" applyAlignment="1">
      <alignment vertical="top" wrapText="1"/>
    </xf>
    <xf numFmtId="0" fontId="25" fillId="0" borderId="32" xfId="2" applyFont="1" applyFill="1" applyBorder="1" applyAlignment="1">
      <alignment horizontal="left" vertical="center" wrapText="1"/>
    </xf>
    <xf numFmtId="0" fontId="31" fillId="0" borderId="43" xfId="2" applyFont="1" applyFill="1" applyBorder="1" applyAlignment="1">
      <alignment vertical="center"/>
    </xf>
    <xf numFmtId="0" fontId="31" fillId="0" borderId="44" xfId="2" applyFont="1" applyFill="1" applyBorder="1" applyAlignment="1">
      <alignment vertical="center"/>
    </xf>
    <xf numFmtId="0" fontId="31" fillId="0" borderId="45" xfId="2" applyFont="1" applyFill="1" applyBorder="1" applyAlignment="1">
      <alignment vertical="center"/>
    </xf>
    <xf numFmtId="0" fontId="32" fillId="0" borderId="0" xfId="0" applyFont="1" applyFill="1" applyAlignment="1">
      <alignment horizontal="left" vertical="top" wrapText="1"/>
    </xf>
  </cellXfs>
  <cellStyles count="4">
    <cellStyle name="Normální" xfId="0" builtinId="0" customBuiltin="1"/>
    <cellStyle name="Normální 2" xfId="1"/>
    <cellStyle name="Normální 2 3" xfId="2"/>
    <cellStyle name="Normální 3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48"/>
  <sheetViews>
    <sheetView topLeftCell="A4" zoomScaleNormal="100" zoomScaleSheetLayoutView="100" workbookViewId="0">
      <selection activeCell="C25" sqref="C25"/>
    </sheetView>
  </sheetViews>
  <sheetFormatPr defaultRowHeight="15" x14ac:dyDescent="0.25"/>
  <cols>
    <col min="1" max="1" width="9.33203125" style="88"/>
    <col min="2" max="2" width="22.33203125" style="88" customWidth="1"/>
    <col min="3" max="3" width="24.5" style="88" customWidth="1"/>
    <col min="4" max="5" width="14.1640625" style="88" customWidth="1"/>
    <col min="6" max="6" width="14" style="88" customWidth="1"/>
    <col min="7" max="257" width="9.33203125" style="88"/>
    <col min="258" max="258" width="22.33203125" style="88" customWidth="1"/>
    <col min="259" max="259" width="24.5" style="88" customWidth="1"/>
    <col min="260" max="261" width="14.1640625" style="88" customWidth="1"/>
    <col min="262" max="262" width="14" style="88" customWidth="1"/>
    <col min="263" max="513" width="9.33203125" style="88"/>
    <col min="514" max="514" width="22.33203125" style="88" customWidth="1"/>
    <col min="515" max="515" width="24.5" style="88" customWidth="1"/>
    <col min="516" max="517" width="14.1640625" style="88" customWidth="1"/>
    <col min="518" max="518" width="14" style="88" customWidth="1"/>
    <col min="519" max="769" width="9.33203125" style="88"/>
    <col min="770" max="770" width="22.33203125" style="88" customWidth="1"/>
    <col min="771" max="771" width="24.5" style="88" customWidth="1"/>
    <col min="772" max="773" width="14.1640625" style="88" customWidth="1"/>
    <col min="774" max="774" width="14" style="88" customWidth="1"/>
    <col min="775" max="1025" width="9.33203125" style="88"/>
    <col min="1026" max="1026" width="22.33203125" style="88" customWidth="1"/>
    <col min="1027" max="1027" width="24.5" style="88" customWidth="1"/>
    <col min="1028" max="1029" width="14.1640625" style="88" customWidth="1"/>
    <col min="1030" max="1030" width="14" style="88" customWidth="1"/>
    <col min="1031" max="1281" width="9.33203125" style="88"/>
    <col min="1282" max="1282" width="22.33203125" style="88" customWidth="1"/>
    <col min="1283" max="1283" width="24.5" style="88" customWidth="1"/>
    <col min="1284" max="1285" width="14.1640625" style="88" customWidth="1"/>
    <col min="1286" max="1286" width="14" style="88" customWidth="1"/>
    <col min="1287" max="1537" width="9.33203125" style="88"/>
    <col min="1538" max="1538" width="22.33203125" style="88" customWidth="1"/>
    <col min="1539" max="1539" width="24.5" style="88" customWidth="1"/>
    <col min="1540" max="1541" width="14.1640625" style="88" customWidth="1"/>
    <col min="1542" max="1542" width="14" style="88" customWidth="1"/>
    <col min="1543" max="1793" width="9.33203125" style="88"/>
    <col min="1794" max="1794" width="22.33203125" style="88" customWidth="1"/>
    <col min="1795" max="1795" width="24.5" style="88" customWidth="1"/>
    <col min="1796" max="1797" width="14.1640625" style="88" customWidth="1"/>
    <col min="1798" max="1798" width="14" style="88" customWidth="1"/>
    <col min="1799" max="2049" width="9.33203125" style="88"/>
    <col min="2050" max="2050" width="22.33203125" style="88" customWidth="1"/>
    <col min="2051" max="2051" width="24.5" style="88" customWidth="1"/>
    <col min="2052" max="2053" width="14.1640625" style="88" customWidth="1"/>
    <col min="2054" max="2054" width="14" style="88" customWidth="1"/>
    <col min="2055" max="2305" width="9.33203125" style="88"/>
    <col min="2306" max="2306" width="22.33203125" style="88" customWidth="1"/>
    <col min="2307" max="2307" width="24.5" style="88" customWidth="1"/>
    <col min="2308" max="2309" width="14.1640625" style="88" customWidth="1"/>
    <col min="2310" max="2310" width="14" style="88" customWidth="1"/>
    <col min="2311" max="2561" width="9.33203125" style="88"/>
    <col min="2562" max="2562" width="22.33203125" style="88" customWidth="1"/>
    <col min="2563" max="2563" width="24.5" style="88" customWidth="1"/>
    <col min="2564" max="2565" width="14.1640625" style="88" customWidth="1"/>
    <col min="2566" max="2566" width="14" style="88" customWidth="1"/>
    <col min="2567" max="2817" width="9.33203125" style="88"/>
    <col min="2818" max="2818" width="22.33203125" style="88" customWidth="1"/>
    <col min="2819" max="2819" width="24.5" style="88" customWidth="1"/>
    <col min="2820" max="2821" width="14.1640625" style="88" customWidth="1"/>
    <col min="2822" max="2822" width="14" style="88" customWidth="1"/>
    <col min="2823" max="3073" width="9.33203125" style="88"/>
    <col min="3074" max="3074" width="22.33203125" style="88" customWidth="1"/>
    <col min="3075" max="3075" width="24.5" style="88" customWidth="1"/>
    <col min="3076" max="3077" width="14.1640625" style="88" customWidth="1"/>
    <col min="3078" max="3078" width="14" style="88" customWidth="1"/>
    <col min="3079" max="3329" width="9.33203125" style="88"/>
    <col min="3330" max="3330" width="22.33203125" style="88" customWidth="1"/>
    <col min="3331" max="3331" width="24.5" style="88" customWidth="1"/>
    <col min="3332" max="3333" width="14.1640625" style="88" customWidth="1"/>
    <col min="3334" max="3334" width="14" style="88" customWidth="1"/>
    <col min="3335" max="3585" width="9.33203125" style="88"/>
    <col min="3586" max="3586" width="22.33203125" style="88" customWidth="1"/>
    <col min="3587" max="3587" width="24.5" style="88" customWidth="1"/>
    <col min="3588" max="3589" width="14.1640625" style="88" customWidth="1"/>
    <col min="3590" max="3590" width="14" style="88" customWidth="1"/>
    <col min="3591" max="3841" width="9.33203125" style="88"/>
    <col min="3842" max="3842" width="22.33203125" style="88" customWidth="1"/>
    <col min="3843" max="3843" width="24.5" style="88" customWidth="1"/>
    <col min="3844" max="3845" width="14.1640625" style="88" customWidth="1"/>
    <col min="3846" max="3846" width="14" style="88" customWidth="1"/>
    <col min="3847" max="4097" width="9.33203125" style="88"/>
    <col min="4098" max="4098" width="22.33203125" style="88" customWidth="1"/>
    <col min="4099" max="4099" width="24.5" style="88" customWidth="1"/>
    <col min="4100" max="4101" width="14.1640625" style="88" customWidth="1"/>
    <col min="4102" max="4102" width="14" style="88" customWidth="1"/>
    <col min="4103" max="4353" width="9.33203125" style="88"/>
    <col min="4354" max="4354" width="22.33203125" style="88" customWidth="1"/>
    <col min="4355" max="4355" width="24.5" style="88" customWidth="1"/>
    <col min="4356" max="4357" width="14.1640625" style="88" customWidth="1"/>
    <col min="4358" max="4358" width="14" style="88" customWidth="1"/>
    <col min="4359" max="4609" width="9.33203125" style="88"/>
    <col min="4610" max="4610" width="22.33203125" style="88" customWidth="1"/>
    <col min="4611" max="4611" width="24.5" style="88" customWidth="1"/>
    <col min="4612" max="4613" width="14.1640625" style="88" customWidth="1"/>
    <col min="4614" max="4614" width="14" style="88" customWidth="1"/>
    <col min="4615" max="4865" width="9.33203125" style="88"/>
    <col min="4866" max="4866" width="22.33203125" style="88" customWidth="1"/>
    <col min="4867" max="4867" width="24.5" style="88" customWidth="1"/>
    <col min="4868" max="4869" width="14.1640625" style="88" customWidth="1"/>
    <col min="4870" max="4870" width="14" style="88" customWidth="1"/>
    <col min="4871" max="5121" width="9.33203125" style="88"/>
    <col min="5122" max="5122" width="22.33203125" style="88" customWidth="1"/>
    <col min="5123" max="5123" width="24.5" style="88" customWidth="1"/>
    <col min="5124" max="5125" width="14.1640625" style="88" customWidth="1"/>
    <col min="5126" max="5126" width="14" style="88" customWidth="1"/>
    <col min="5127" max="5377" width="9.33203125" style="88"/>
    <col min="5378" max="5378" width="22.33203125" style="88" customWidth="1"/>
    <col min="5379" max="5379" width="24.5" style="88" customWidth="1"/>
    <col min="5380" max="5381" width="14.1640625" style="88" customWidth="1"/>
    <col min="5382" max="5382" width="14" style="88" customWidth="1"/>
    <col min="5383" max="5633" width="9.33203125" style="88"/>
    <col min="5634" max="5634" width="22.33203125" style="88" customWidth="1"/>
    <col min="5635" max="5635" width="24.5" style="88" customWidth="1"/>
    <col min="5636" max="5637" width="14.1640625" style="88" customWidth="1"/>
    <col min="5638" max="5638" width="14" style="88" customWidth="1"/>
    <col min="5639" max="5889" width="9.33203125" style="88"/>
    <col min="5890" max="5890" width="22.33203125" style="88" customWidth="1"/>
    <col min="5891" max="5891" width="24.5" style="88" customWidth="1"/>
    <col min="5892" max="5893" width="14.1640625" style="88" customWidth="1"/>
    <col min="5894" max="5894" width="14" style="88" customWidth="1"/>
    <col min="5895" max="6145" width="9.33203125" style="88"/>
    <col min="6146" max="6146" width="22.33203125" style="88" customWidth="1"/>
    <col min="6147" max="6147" width="24.5" style="88" customWidth="1"/>
    <col min="6148" max="6149" width="14.1640625" style="88" customWidth="1"/>
    <col min="6150" max="6150" width="14" style="88" customWidth="1"/>
    <col min="6151" max="6401" width="9.33203125" style="88"/>
    <col min="6402" max="6402" width="22.33203125" style="88" customWidth="1"/>
    <col min="6403" max="6403" width="24.5" style="88" customWidth="1"/>
    <col min="6404" max="6405" width="14.1640625" style="88" customWidth="1"/>
    <col min="6406" max="6406" width="14" style="88" customWidth="1"/>
    <col min="6407" max="6657" width="9.33203125" style="88"/>
    <col min="6658" max="6658" width="22.33203125" style="88" customWidth="1"/>
    <col min="6659" max="6659" width="24.5" style="88" customWidth="1"/>
    <col min="6660" max="6661" width="14.1640625" style="88" customWidth="1"/>
    <col min="6662" max="6662" width="14" style="88" customWidth="1"/>
    <col min="6663" max="6913" width="9.33203125" style="88"/>
    <col min="6914" max="6914" width="22.33203125" style="88" customWidth="1"/>
    <col min="6915" max="6915" width="24.5" style="88" customWidth="1"/>
    <col min="6916" max="6917" width="14.1640625" style="88" customWidth="1"/>
    <col min="6918" max="6918" width="14" style="88" customWidth="1"/>
    <col min="6919" max="7169" width="9.33203125" style="88"/>
    <col min="7170" max="7170" width="22.33203125" style="88" customWidth="1"/>
    <col min="7171" max="7171" width="24.5" style="88" customWidth="1"/>
    <col min="7172" max="7173" width="14.1640625" style="88" customWidth="1"/>
    <col min="7174" max="7174" width="14" style="88" customWidth="1"/>
    <col min="7175" max="7425" width="9.33203125" style="88"/>
    <col min="7426" max="7426" width="22.33203125" style="88" customWidth="1"/>
    <col min="7427" max="7427" width="24.5" style="88" customWidth="1"/>
    <col min="7428" max="7429" width="14.1640625" style="88" customWidth="1"/>
    <col min="7430" max="7430" width="14" style="88" customWidth="1"/>
    <col min="7431" max="7681" width="9.33203125" style="88"/>
    <col min="7682" max="7682" width="22.33203125" style="88" customWidth="1"/>
    <col min="7683" max="7683" width="24.5" style="88" customWidth="1"/>
    <col min="7684" max="7685" width="14.1640625" style="88" customWidth="1"/>
    <col min="7686" max="7686" width="14" style="88" customWidth="1"/>
    <col min="7687" max="7937" width="9.33203125" style="88"/>
    <col min="7938" max="7938" width="22.33203125" style="88" customWidth="1"/>
    <col min="7939" max="7939" width="24.5" style="88" customWidth="1"/>
    <col min="7940" max="7941" width="14.1640625" style="88" customWidth="1"/>
    <col min="7942" max="7942" width="14" style="88" customWidth="1"/>
    <col min="7943" max="8193" width="9.33203125" style="88"/>
    <col min="8194" max="8194" width="22.33203125" style="88" customWidth="1"/>
    <col min="8195" max="8195" width="24.5" style="88" customWidth="1"/>
    <col min="8196" max="8197" width="14.1640625" style="88" customWidth="1"/>
    <col min="8198" max="8198" width="14" style="88" customWidth="1"/>
    <col min="8199" max="8449" width="9.33203125" style="88"/>
    <col min="8450" max="8450" width="22.33203125" style="88" customWidth="1"/>
    <col min="8451" max="8451" width="24.5" style="88" customWidth="1"/>
    <col min="8452" max="8453" width="14.1640625" style="88" customWidth="1"/>
    <col min="8454" max="8454" width="14" style="88" customWidth="1"/>
    <col min="8455" max="8705" width="9.33203125" style="88"/>
    <col min="8706" max="8706" width="22.33203125" style="88" customWidth="1"/>
    <col min="8707" max="8707" width="24.5" style="88" customWidth="1"/>
    <col min="8708" max="8709" width="14.1640625" style="88" customWidth="1"/>
    <col min="8710" max="8710" width="14" style="88" customWidth="1"/>
    <col min="8711" max="8961" width="9.33203125" style="88"/>
    <col min="8962" max="8962" width="22.33203125" style="88" customWidth="1"/>
    <col min="8963" max="8963" width="24.5" style="88" customWidth="1"/>
    <col min="8964" max="8965" width="14.1640625" style="88" customWidth="1"/>
    <col min="8966" max="8966" width="14" style="88" customWidth="1"/>
    <col min="8967" max="9217" width="9.33203125" style="88"/>
    <col min="9218" max="9218" width="22.33203125" style="88" customWidth="1"/>
    <col min="9219" max="9219" width="24.5" style="88" customWidth="1"/>
    <col min="9220" max="9221" width="14.1640625" style="88" customWidth="1"/>
    <col min="9222" max="9222" width="14" style="88" customWidth="1"/>
    <col min="9223" max="9473" width="9.33203125" style="88"/>
    <col min="9474" max="9474" width="22.33203125" style="88" customWidth="1"/>
    <col min="9475" max="9475" width="24.5" style="88" customWidth="1"/>
    <col min="9476" max="9477" width="14.1640625" style="88" customWidth="1"/>
    <col min="9478" max="9478" width="14" style="88" customWidth="1"/>
    <col min="9479" max="9729" width="9.33203125" style="88"/>
    <col min="9730" max="9730" width="22.33203125" style="88" customWidth="1"/>
    <col min="9731" max="9731" width="24.5" style="88" customWidth="1"/>
    <col min="9732" max="9733" width="14.1640625" style="88" customWidth="1"/>
    <col min="9734" max="9734" width="14" style="88" customWidth="1"/>
    <col min="9735" max="9985" width="9.33203125" style="88"/>
    <col min="9986" max="9986" width="22.33203125" style="88" customWidth="1"/>
    <col min="9987" max="9987" width="24.5" style="88" customWidth="1"/>
    <col min="9988" max="9989" width="14.1640625" style="88" customWidth="1"/>
    <col min="9990" max="9990" width="14" style="88" customWidth="1"/>
    <col min="9991" max="10241" width="9.33203125" style="88"/>
    <col min="10242" max="10242" width="22.33203125" style="88" customWidth="1"/>
    <col min="10243" max="10243" width="24.5" style="88" customWidth="1"/>
    <col min="10244" max="10245" width="14.1640625" style="88" customWidth="1"/>
    <col min="10246" max="10246" width="14" style="88" customWidth="1"/>
    <col min="10247" max="10497" width="9.33203125" style="88"/>
    <col min="10498" max="10498" width="22.33203125" style="88" customWidth="1"/>
    <col min="10499" max="10499" width="24.5" style="88" customWidth="1"/>
    <col min="10500" max="10501" width="14.1640625" style="88" customWidth="1"/>
    <col min="10502" max="10502" width="14" style="88" customWidth="1"/>
    <col min="10503" max="10753" width="9.33203125" style="88"/>
    <col min="10754" max="10754" width="22.33203125" style="88" customWidth="1"/>
    <col min="10755" max="10755" width="24.5" style="88" customWidth="1"/>
    <col min="10756" max="10757" width="14.1640625" style="88" customWidth="1"/>
    <col min="10758" max="10758" width="14" style="88" customWidth="1"/>
    <col min="10759" max="11009" width="9.33203125" style="88"/>
    <col min="11010" max="11010" width="22.33203125" style="88" customWidth="1"/>
    <col min="11011" max="11011" width="24.5" style="88" customWidth="1"/>
    <col min="11012" max="11013" width="14.1640625" style="88" customWidth="1"/>
    <col min="11014" max="11014" width="14" style="88" customWidth="1"/>
    <col min="11015" max="11265" width="9.33203125" style="88"/>
    <col min="11266" max="11266" width="22.33203125" style="88" customWidth="1"/>
    <col min="11267" max="11267" width="24.5" style="88" customWidth="1"/>
    <col min="11268" max="11269" width="14.1640625" style="88" customWidth="1"/>
    <col min="11270" max="11270" width="14" style="88" customWidth="1"/>
    <col min="11271" max="11521" width="9.33203125" style="88"/>
    <col min="11522" max="11522" width="22.33203125" style="88" customWidth="1"/>
    <col min="11523" max="11523" width="24.5" style="88" customWidth="1"/>
    <col min="11524" max="11525" width="14.1640625" style="88" customWidth="1"/>
    <col min="11526" max="11526" width="14" style="88" customWidth="1"/>
    <col min="11527" max="11777" width="9.33203125" style="88"/>
    <col min="11778" max="11778" width="22.33203125" style="88" customWidth="1"/>
    <col min="11779" max="11779" width="24.5" style="88" customWidth="1"/>
    <col min="11780" max="11781" width="14.1640625" style="88" customWidth="1"/>
    <col min="11782" max="11782" width="14" style="88" customWidth="1"/>
    <col min="11783" max="12033" width="9.33203125" style="88"/>
    <col min="12034" max="12034" width="22.33203125" style="88" customWidth="1"/>
    <col min="12035" max="12035" width="24.5" style="88" customWidth="1"/>
    <col min="12036" max="12037" width="14.1640625" style="88" customWidth="1"/>
    <col min="12038" max="12038" width="14" style="88" customWidth="1"/>
    <col min="12039" max="12289" width="9.33203125" style="88"/>
    <col min="12290" max="12290" width="22.33203125" style="88" customWidth="1"/>
    <col min="12291" max="12291" width="24.5" style="88" customWidth="1"/>
    <col min="12292" max="12293" width="14.1640625" style="88" customWidth="1"/>
    <col min="12294" max="12294" width="14" style="88" customWidth="1"/>
    <col min="12295" max="12545" width="9.33203125" style="88"/>
    <col min="12546" max="12546" width="22.33203125" style="88" customWidth="1"/>
    <col min="12547" max="12547" width="24.5" style="88" customWidth="1"/>
    <col min="12548" max="12549" width="14.1640625" style="88" customWidth="1"/>
    <col min="12550" max="12550" width="14" style="88" customWidth="1"/>
    <col min="12551" max="12801" width="9.33203125" style="88"/>
    <col min="12802" max="12802" width="22.33203125" style="88" customWidth="1"/>
    <col min="12803" max="12803" width="24.5" style="88" customWidth="1"/>
    <col min="12804" max="12805" width="14.1640625" style="88" customWidth="1"/>
    <col min="12806" max="12806" width="14" style="88" customWidth="1"/>
    <col min="12807" max="13057" width="9.33203125" style="88"/>
    <col min="13058" max="13058" width="22.33203125" style="88" customWidth="1"/>
    <col min="13059" max="13059" width="24.5" style="88" customWidth="1"/>
    <col min="13060" max="13061" width="14.1640625" style="88" customWidth="1"/>
    <col min="13062" max="13062" width="14" style="88" customWidth="1"/>
    <col min="13063" max="13313" width="9.33203125" style="88"/>
    <col min="13314" max="13314" width="22.33203125" style="88" customWidth="1"/>
    <col min="13315" max="13315" width="24.5" style="88" customWidth="1"/>
    <col min="13316" max="13317" width="14.1640625" style="88" customWidth="1"/>
    <col min="13318" max="13318" width="14" style="88" customWidth="1"/>
    <col min="13319" max="13569" width="9.33203125" style="88"/>
    <col min="13570" max="13570" width="22.33203125" style="88" customWidth="1"/>
    <col min="13571" max="13571" width="24.5" style="88" customWidth="1"/>
    <col min="13572" max="13573" width="14.1640625" style="88" customWidth="1"/>
    <col min="13574" max="13574" width="14" style="88" customWidth="1"/>
    <col min="13575" max="13825" width="9.33203125" style="88"/>
    <col min="13826" max="13826" width="22.33203125" style="88" customWidth="1"/>
    <col min="13827" max="13827" width="24.5" style="88" customWidth="1"/>
    <col min="13828" max="13829" width="14.1640625" style="88" customWidth="1"/>
    <col min="13830" max="13830" width="14" style="88" customWidth="1"/>
    <col min="13831" max="14081" width="9.33203125" style="88"/>
    <col min="14082" max="14082" width="22.33203125" style="88" customWidth="1"/>
    <col min="14083" max="14083" width="24.5" style="88" customWidth="1"/>
    <col min="14084" max="14085" width="14.1640625" style="88" customWidth="1"/>
    <col min="14086" max="14086" width="14" style="88" customWidth="1"/>
    <col min="14087" max="14337" width="9.33203125" style="88"/>
    <col min="14338" max="14338" width="22.33203125" style="88" customWidth="1"/>
    <col min="14339" max="14339" width="24.5" style="88" customWidth="1"/>
    <col min="14340" max="14341" width="14.1640625" style="88" customWidth="1"/>
    <col min="14342" max="14342" width="14" style="88" customWidth="1"/>
    <col min="14343" max="14593" width="9.33203125" style="88"/>
    <col min="14594" max="14594" width="22.33203125" style="88" customWidth="1"/>
    <col min="14595" max="14595" width="24.5" style="88" customWidth="1"/>
    <col min="14596" max="14597" width="14.1640625" style="88" customWidth="1"/>
    <col min="14598" max="14598" width="14" style="88" customWidth="1"/>
    <col min="14599" max="14849" width="9.33203125" style="88"/>
    <col min="14850" max="14850" width="22.33203125" style="88" customWidth="1"/>
    <col min="14851" max="14851" width="24.5" style="88" customWidth="1"/>
    <col min="14852" max="14853" width="14.1640625" style="88" customWidth="1"/>
    <col min="14854" max="14854" width="14" style="88" customWidth="1"/>
    <col min="14855" max="15105" width="9.33203125" style="88"/>
    <col min="15106" max="15106" width="22.33203125" style="88" customWidth="1"/>
    <col min="15107" max="15107" width="24.5" style="88" customWidth="1"/>
    <col min="15108" max="15109" width="14.1640625" style="88" customWidth="1"/>
    <col min="15110" max="15110" width="14" style="88" customWidth="1"/>
    <col min="15111" max="15361" width="9.33203125" style="88"/>
    <col min="15362" max="15362" width="22.33203125" style="88" customWidth="1"/>
    <col min="15363" max="15363" width="24.5" style="88" customWidth="1"/>
    <col min="15364" max="15365" width="14.1640625" style="88" customWidth="1"/>
    <col min="15366" max="15366" width="14" style="88" customWidth="1"/>
    <col min="15367" max="15617" width="9.33203125" style="88"/>
    <col min="15618" max="15618" width="22.33203125" style="88" customWidth="1"/>
    <col min="15619" max="15619" width="24.5" style="88" customWidth="1"/>
    <col min="15620" max="15621" width="14.1640625" style="88" customWidth="1"/>
    <col min="15622" max="15622" width="14" style="88" customWidth="1"/>
    <col min="15623" max="15873" width="9.33203125" style="88"/>
    <col min="15874" max="15874" width="22.33203125" style="88" customWidth="1"/>
    <col min="15875" max="15875" width="24.5" style="88" customWidth="1"/>
    <col min="15876" max="15877" width="14.1640625" style="88" customWidth="1"/>
    <col min="15878" max="15878" width="14" style="88" customWidth="1"/>
    <col min="15879" max="16129" width="9.33203125" style="88"/>
    <col min="16130" max="16130" width="22.33203125" style="88" customWidth="1"/>
    <col min="16131" max="16131" width="24.5" style="88" customWidth="1"/>
    <col min="16132" max="16133" width="14.1640625" style="88" customWidth="1"/>
    <col min="16134" max="16134" width="14" style="88" customWidth="1"/>
    <col min="16135" max="16384" width="9.33203125" style="88"/>
  </cols>
  <sheetData>
    <row r="1" spans="1:6" x14ac:dyDescent="0.25">
      <c r="A1" s="87"/>
      <c r="B1" s="87"/>
      <c r="C1" s="87"/>
      <c r="D1" s="87"/>
      <c r="E1" s="87"/>
      <c r="F1" s="87"/>
    </row>
    <row r="2" spans="1:6" x14ac:dyDescent="0.25">
      <c r="A2" s="87"/>
      <c r="B2" s="87"/>
      <c r="C2" s="87"/>
      <c r="D2" s="87"/>
      <c r="E2" s="87"/>
      <c r="F2" s="87"/>
    </row>
    <row r="3" spans="1:6" x14ac:dyDescent="0.25">
      <c r="A3" s="87"/>
      <c r="B3" s="87"/>
      <c r="C3" s="87"/>
      <c r="D3" s="87"/>
      <c r="E3" s="87"/>
      <c r="F3" s="87"/>
    </row>
    <row r="4" spans="1:6" x14ac:dyDescent="0.25">
      <c r="A4" s="87"/>
      <c r="B4" s="87"/>
      <c r="C4" s="87"/>
      <c r="D4" s="87"/>
      <c r="E4" s="87"/>
      <c r="F4" s="87"/>
    </row>
    <row r="5" spans="1:6" x14ac:dyDescent="0.25">
      <c r="A5" s="87"/>
      <c r="B5" s="87"/>
      <c r="C5" s="87"/>
      <c r="D5" s="87"/>
      <c r="E5" s="87"/>
      <c r="F5" s="87"/>
    </row>
    <row r="6" spans="1:6" x14ac:dyDescent="0.25">
      <c r="A6" s="87"/>
      <c r="B6" s="87"/>
      <c r="C6" s="87"/>
      <c r="D6" s="87"/>
      <c r="E6" s="87"/>
      <c r="F6" s="87"/>
    </row>
    <row r="7" spans="1:6" x14ac:dyDescent="0.25">
      <c r="A7" s="87"/>
      <c r="B7" s="87"/>
      <c r="C7" s="87"/>
      <c r="D7" s="87"/>
      <c r="E7" s="87"/>
      <c r="F7" s="87"/>
    </row>
    <row r="8" spans="1:6" ht="54.75" customHeight="1" x14ac:dyDescent="0.25">
      <c r="A8" s="129" t="s">
        <v>209</v>
      </c>
      <c r="B8" s="130"/>
      <c r="C8" s="130"/>
      <c r="D8" s="130"/>
      <c r="E8" s="130"/>
      <c r="F8" s="130"/>
    </row>
    <row r="9" spans="1:6" x14ac:dyDescent="0.25">
      <c r="A9" s="87"/>
      <c r="B9" s="87"/>
      <c r="C9" s="87"/>
      <c r="D9" s="87"/>
      <c r="E9" s="87"/>
      <c r="F9" s="87"/>
    </row>
    <row r="10" spans="1:6" ht="15.75" x14ac:dyDescent="0.25">
      <c r="A10" s="142"/>
      <c r="B10" s="142"/>
      <c r="C10" s="142"/>
      <c r="D10" s="142"/>
      <c r="E10" s="142"/>
      <c r="F10" s="142"/>
    </row>
    <row r="11" spans="1:6" ht="15.75" x14ac:dyDescent="0.25">
      <c r="A11" s="89"/>
      <c r="B11" s="89"/>
      <c r="C11" s="89"/>
      <c r="D11" s="89"/>
      <c r="E11" s="89"/>
      <c r="F11" s="89"/>
    </row>
    <row r="12" spans="1:6" ht="15.75" x14ac:dyDescent="0.25">
      <c r="A12" s="141" t="s">
        <v>173</v>
      </c>
      <c r="B12" s="141"/>
      <c r="C12" s="141"/>
      <c r="D12" s="141"/>
      <c r="E12" s="141"/>
      <c r="F12" s="141"/>
    </row>
    <row r="13" spans="1:6" ht="15.75" x14ac:dyDescent="0.25">
      <c r="A13" s="106"/>
      <c r="B13" s="106"/>
      <c r="C13" s="106"/>
      <c r="D13" s="106"/>
      <c r="E13" s="106"/>
      <c r="F13" s="106"/>
    </row>
    <row r="14" spans="1:6" ht="15.75" x14ac:dyDescent="0.25">
      <c r="A14" s="106"/>
      <c r="B14" s="106"/>
      <c r="C14" s="106"/>
      <c r="D14" s="106"/>
      <c r="E14" s="106"/>
      <c r="F14" s="106"/>
    </row>
    <row r="15" spans="1:6" x14ac:dyDescent="0.25">
      <c r="A15" s="87"/>
      <c r="B15" s="87"/>
      <c r="C15" s="87"/>
      <c r="D15" s="87"/>
      <c r="E15" s="87"/>
      <c r="F15" s="87"/>
    </row>
    <row r="16" spans="1:6" ht="26.25" customHeight="1" x14ac:dyDescent="0.25">
      <c r="A16" s="131" t="s">
        <v>215</v>
      </c>
      <c r="B16" s="131"/>
      <c r="C16" s="131"/>
      <c r="D16" s="131"/>
      <c r="E16" s="131"/>
      <c r="F16" s="131"/>
    </row>
    <row r="17" spans="1:6" x14ac:dyDescent="0.25">
      <c r="A17" s="87"/>
      <c r="B17" s="87"/>
      <c r="C17" s="87"/>
      <c r="D17" s="87"/>
      <c r="E17" s="87"/>
      <c r="F17" s="87"/>
    </row>
    <row r="18" spans="1:6" ht="18" x14ac:dyDescent="0.25">
      <c r="A18" s="90"/>
      <c r="B18" s="90"/>
      <c r="C18" s="90"/>
      <c r="D18" s="90"/>
      <c r="E18" s="90"/>
      <c r="F18" s="90"/>
    </row>
    <row r="19" spans="1:6" ht="18" x14ac:dyDescent="0.25">
      <c r="A19" s="90"/>
      <c r="B19" s="90"/>
      <c r="C19" s="90"/>
      <c r="D19" s="90"/>
      <c r="E19" s="90"/>
      <c r="F19" s="90"/>
    </row>
    <row r="20" spans="1:6" x14ac:dyDescent="0.25">
      <c r="A20" s="87"/>
      <c r="B20" s="87"/>
      <c r="C20" s="87"/>
      <c r="D20" s="87"/>
      <c r="E20" s="87"/>
      <c r="F20" s="87"/>
    </row>
    <row r="21" spans="1:6" x14ac:dyDescent="0.25">
      <c r="A21" s="87"/>
      <c r="B21" s="87"/>
      <c r="C21" s="87"/>
      <c r="D21" s="87"/>
      <c r="E21" s="87"/>
      <c r="F21" s="87"/>
    </row>
    <row r="22" spans="1:6" x14ac:dyDescent="0.25">
      <c r="A22" s="87"/>
      <c r="B22" s="87"/>
      <c r="C22" s="87"/>
      <c r="D22" s="87"/>
      <c r="E22" s="87"/>
      <c r="F22" s="87"/>
    </row>
    <row r="23" spans="1:6" x14ac:dyDescent="0.25">
      <c r="A23" s="87"/>
      <c r="B23" s="87"/>
      <c r="C23" s="87"/>
      <c r="D23" s="87"/>
      <c r="E23" s="87"/>
      <c r="F23" s="87"/>
    </row>
    <row r="24" spans="1:6" x14ac:dyDescent="0.25">
      <c r="A24" s="87"/>
      <c r="B24" s="87"/>
      <c r="C24" s="87"/>
      <c r="D24" s="87"/>
      <c r="E24" s="87"/>
      <c r="F24" s="87"/>
    </row>
    <row r="25" spans="1:6" x14ac:dyDescent="0.25">
      <c r="A25" s="87"/>
      <c r="B25" s="87"/>
      <c r="C25" s="87"/>
      <c r="D25" s="87"/>
      <c r="E25" s="87"/>
      <c r="F25" s="87"/>
    </row>
    <row r="26" spans="1:6" x14ac:dyDescent="0.25">
      <c r="A26" s="87"/>
      <c r="B26" s="87"/>
      <c r="C26" s="87"/>
      <c r="D26" s="87"/>
      <c r="E26" s="87"/>
      <c r="F26" s="87"/>
    </row>
    <row r="27" spans="1:6" x14ac:dyDescent="0.25">
      <c r="A27" s="87"/>
      <c r="B27" s="87"/>
      <c r="C27" s="87"/>
      <c r="D27" s="87"/>
      <c r="E27" s="87"/>
      <c r="F27" s="87"/>
    </row>
    <row r="28" spans="1:6" x14ac:dyDescent="0.25">
      <c r="A28" s="87"/>
      <c r="B28" s="87"/>
      <c r="C28" s="87"/>
      <c r="D28" s="87"/>
      <c r="E28" s="87"/>
      <c r="F28" s="87"/>
    </row>
    <row r="29" spans="1:6" x14ac:dyDescent="0.25">
      <c r="A29" s="87"/>
      <c r="B29" s="87"/>
      <c r="C29" s="87"/>
      <c r="D29" s="87"/>
      <c r="E29" s="87"/>
      <c r="F29" s="87"/>
    </row>
    <row r="30" spans="1:6" x14ac:dyDescent="0.25">
      <c r="A30" s="87"/>
      <c r="B30" s="87"/>
      <c r="C30" s="87"/>
      <c r="D30" s="87"/>
      <c r="E30" s="87"/>
      <c r="F30" s="87"/>
    </row>
    <row r="31" spans="1:6" s="94" customFormat="1" ht="13.5" customHeight="1" x14ac:dyDescent="0.25">
      <c r="A31" s="91"/>
      <c r="B31" s="92"/>
      <c r="C31" s="93"/>
      <c r="D31" s="93"/>
      <c r="E31" s="93"/>
      <c r="F31" s="93"/>
    </row>
    <row r="32" spans="1:6" s="94" customFormat="1" ht="13.5" customHeight="1" x14ac:dyDescent="0.25">
      <c r="A32" s="91"/>
      <c r="B32" s="92"/>
      <c r="C32" s="92"/>
      <c r="D32" s="92"/>
      <c r="E32" s="92"/>
      <c r="F32" s="92"/>
    </row>
    <row r="33" spans="1:6" s="94" customFormat="1" ht="13.5" customHeight="1" x14ac:dyDescent="0.25">
      <c r="A33" s="91"/>
      <c r="B33" s="92"/>
      <c r="C33" s="92"/>
      <c r="D33" s="92"/>
      <c r="E33" s="92"/>
      <c r="F33" s="92"/>
    </row>
    <row r="34" spans="1:6" s="94" customFormat="1" ht="13.5" customHeight="1" x14ac:dyDescent="0.25">
      <c r="A34" s="91"/>
      <c r="B34" s="95"/>
      <c r="C34" s="92"/>
      <c r="D34" s="92"/>
      <c r="E34" s="92"/>
      <c r="F34" s="92"/>
    </row>
    <row r="35" spans="1:6" ht="5.25" customHeight="1" thickBot="1" x14ac:dyDescent="0.3">
      <c r="A35" s="96"/>
      <c r="B35" s="96"/>
      <c r="C35" s="96"/>
      <c r="D35" s="96"/>
      <c r="E35" s="96"/>
      <c r="F35" s="96"/>
    </row>
    <row r="36" spans="1:6" ht="10.5" customHeight="1" thickTop="1" x14ac:dyDescent="0.25">
      <c r="A36" s="132" t="s">
        <v>151</v>
      </c>
      <c r="B36" s="134" t="s">
        <v>152</v>
      </c>
      <c r="C36" s="136" t="s">
        <v>153</v>
      </c>
      <c r="D36" s="136"/>
      <c r="E36" s="136"/>
      <c r="F36" s="137"/>
    </row>
    <row r="37" spans="1:6" ht="10.5" customHeight="1" x14ac:dyDescent="0.25">
      <c r="A37" s="133"/>
      <c r="B37" s="135"/>
      <c r="C37" s="138" t="s">
        <v>150</v>
      </c>
      <c r="D37" s="139"/>
      <c r="E37" s="139"/>
      <c r="F37" s="140"/>
    </row>
    <row r="38" spans="1:6" ht="10.5" customHeight="1" x14ac:dyDescent="0.25">
      <c r="A38" s="143" t="s">
        <v>154</v>
      </c>
      <c r="B38" s="135" t="s">
        <v>150</v>
      </c>
      <c r="C38" s="144" t="s">
        <v>155</v>
      </c>
      <c r="D38" s="145"/>
      <c r="E38" s="145"/>
      <c r="F38" s="146"/>
    </row>
    <row r="39" spans="1:6" ht="10.5" customHeight="1" x14ac:dyDescent="0.25">
      <c r="A39" s="143"/>
      <c r="B39" s="135"/>
      <c r="C39" s="144" t="s">
        <v>156</v>
      </c>
      <c r="D39" s="145"/>
      <c r="E39" s="145"/>
      <c r="F39" s="146"/>
    </row>
    <row r="40" spans="1:6" ht="10.5" customHeight="1" x14ac:dyDescent="0.25">
      <c r="A40" s="133" t="s">
        <v>7</v>
      </c>
      <c r="B40" s="135" t="s">
        <v>150</v>
      </c>
      <c r="C40" s="144" t="s">
        <v>157</v>
      </c>
      <c r="D40" s="145"/>
      <c r="E40" s="145"/>
      <c r="F40" s="146"/>
    </row>
    <row r="41" spans="1:6" ht="10.5" customHeight="1" x14ac:dyDescent="0.25">
      <c r="A41" s="133"/>
      <c r="B41" s="135"/>
      <c r="C41" s="144" t="s">
        <v>158</v>
      </c>
      <c r="D41" s="145"/>
      <c r="E41" s="145"/>
      <c r="F41" s="146"/>
    </row>
    <row r="42" spans="1:6" ht="24" customHeight="1" x14ac:dyDescent="0.25">
      <c r="A42" s="97" t="s">
        <v>159</v>
      </c>
      <c r="B42" s="98" t="s">
        <v>160</v>
      </c>
      <c r="C42" s="147" t="s">
        <v>161</v>
      </c>
      <c r="D42" s="147"/>
      <c r="E42" s="147"/>
      <c r="F42" s="148"/>
    </row>
    <row r="43" spans="1:6" ht="21.75" customHeight="1" x14ac:dyDescent="0.25">
      <c r="A43" s="99" t="s">
        <v>162</v>
      </c>
      <c r="B43" s="149" t="s">
        <v>210</v>
      </c>
      <c r="C43" s="149"/>
      <c r="D43" s="149"/>
      <c r="E43" s="149"/>
      <c r="F43" s="150"/>
    </row>
    <row r="44" spans="1:6" ht="26.25" customHeight="1" x14ac:dyDescent="0.25">
      <c r="A44" s="99" t="s">
        <v>163</v>
      </c>
      <c r="B44" s="151" t="s">
        <v>211</v>
      </c>
      <c r="C44" s="152"/>
      <c r="D44" s="100" t="s">
        <v>164</v>
      </c>
      <c r="E44" s="153">
        <v>2025007</v>
      </c>
      <c r="F44" s="154"/>
    </row>
    <row r="45" spans="1:6" ht="43.5" customHeight="1" x14ac:dyDescent="0.25">
      <c r="A45" s="101" t="s">
        <v>165</v>
      </c>
      <c r="B45" s="155" t="s">
        <v>209</v>
      </c>
      <c r="C45" s="156"/>
      <c r="D45" s="156"/>
      <c r="E45" s="156"/>
      <c r="F45" s="157" t="s">
        <v>166</v>
      </c>
    </row>
    <row r="46" spans="1:6" ht="21.75" customHeight="1" x14ac:dyDescent="0.25">
      <c r="A46" s="99" t="s">
        <v>167</v>
      </c>
      <c r="B46" s="153" t="s">
        <v>173</v>
      </c>
      <c r="C46" s="160"/>
      <c r="D46" s="102" t="s">
        <v>4</v>
      </c>
      <c r="E46" s="103" t="s">
        <v>216</v>
      </c>
      <c r="F46" s="158"/>
    </row>
    <row r="47" spans="1:6" ht="15.75" thickBot="1" x14ac:dyDescent="0.3">
      <c r="A47" s="161" t="s">
        <v>168</v>
      </c>
      <c r="B47" s="162"/>
      <c r="C47" s="163"/>
      <c r="D47" s="104" t="s">
        <v>169</v>
      </c>
      <c r="E47" s="105" t="s">
        <v>196</v>
      </c>
      <c r="F47" s="159"/>
    </row>
    <row r="48" spans="1:6" ht="15.75" thickTop="1" x14ac:dyDescent="0.25"/>
  </sheetData>
  <mergeCells count="24">
    <mergeCell ref="C42:F42"/>
    <mergeCell ref="B43:F43"/>
    <mergeCell ref="B44:C44"/>
    <mergeCell ref="E44:F44"/>
    <mergeCell ref="B45:E45"/>
    <mergeCell ref="F45:F47"/>
    <mergeCell ref="B46:C46"/>
    <mergeCell ref="A47:C47"/>
    <mergeCell ref="A38:A39"/>
    <mergeCell ref="B38:B39"/>
    <mergeCell ref="C38:F38"/>
    <mergeCell ref="C39:F39"/>
    <mergeCell ref="A40:A41"/>
    <mergeCell ref="B40:B41"/>
    <mergeCell ref="C40:F40"/>
    <mergeCell ref="C41:F41"/>
    <mergeCell ref="A8:F8"/>
    <mergeCell ref="A16:F16"/>
    <mergeCell ref="A36:A37"/>
    <mergeCell ref="B36:B37"/>
    <mergeCell ref="C36:F36"/>
    <mergeCell ref="C37:F37"/>
    <mergeCell ref="A12:F12"/>
    <mergeCell ref="A10:F10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BO82"/>
  <sheetViews>
    <sheetView showGridLines="0" tabSelected="1" topLeftCell="A5" zoomScaleNormal="100" workbookViewId="0">
      <selection activeCell="BR21" sqref="BR21"/>
    </sheetView>
  </sheetViews>
  <sheetFormatPr defaultRowHeight="13.5" x14ac:dyDescent="0.3"/>
  <cols>
    <col min="1" max="1" width="8.33203125" style="57" customWidth="1"/>
    <col min="2" max="2" width="1.6640625" style="57" customWidth="1"/>
    <col min="3" max="3" width="4.1640625" style="57" customWidth="1"/>
    <col min="4" max="4" width="4.33203125" style="57" customWidth="1"/>
    <col min="5" max="5" width="17.1640625" style="57" customWidth="1"/>
    <col min="6" max="6" width="75" style="57" customWidth="1"/>
    <col min="7" max="7" width="8.6640625" style="57" customWidth="1"/>
    <col min="8" max="8" width="11.1640625" style="57" customWidth="1"/>
    <col min="9" max="9" width="12.6640625" style="57" customWidth="1"/>
    <col min="10" max="10" width="23.5" style="57" customWidth="1"/>
    <col min="11" max="11" width="15.5" style="57" customWidth="1"/>
    <col min="12" max="12" width="9.33203125" style="57" customWidth="1"/>
    <col min="13" max="18" width="9.33203125" style="57" hidden="1" customWidth="1"/>
    <col min="19" max="19" width="8.1640625" style="57" hidden="1" customWidth="1"/>
    <col min="20" max="20" width="29.6640625" style="57" hidden="1" customWidth="1"/>
    <col min="21" max="21" width="16.33203125" style="57" hidden="1" customWidth="1"/>
    <col min="22" max="22" width="12.33203125" style="57" hidden="1" customWidth="1"/>
    <col min="23" max="23" width="16.33203125" style="57" hidden="1" customWidth="1"/>
    <col min="24" max="24" width="12.33203125" style="57" hidden="1" customWidth="1"/>
    <col min="25" max="25" width="15" style="57" hidden="1" customWidth="1"/>
    <col min="26" max="26" width="11" style="57" hidden="1" customWidth="1"/>
    <col min="27" max="27" width="15" style="57" hidden="1" customWidth="1"/>
    <col min="28" max="28" width="16.33203125" style="57" hidden="1" customWidth="1"/>
    <col min="29" max="29" width="11" style="57" hidden="1" customWidth="1"/>
    <col min="30" max="30" width="15" style="57" hidden="1" customWidth="1"/>
    <col min="31" max="31" width="16.33203125" style="57" hidden="1" customWidth="1"/>
    <col min="32" max="67" width="9.33203125" style="57" hidden="1" customWidth="1"/>
    <col min="68" max="68" width="9.33203125" style="57" customWidth="1"/>
    <col min="69" max="16384" width="9.33203125" style="57"/>
  </cols>
  <sheetData>
    <row r="3" spans="1:20" s="107" customFormat="1" ht="6.9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5"/>
    </row>
    <row r="4" spans="1:20" s="107" customFormat="1" ht="36.950000000000003" customHeight="1" x14ac:dyDescent="0.3">
      <c r="B4" s="5"/>
      <c r="C4" s="10" t="s">
        <v>44</v>
      </c>
      <c r="L4" s="5"/>
    </row>
    <row r="5" spans="1:20" s="107" customFormat="1" ht="6.95" customHeight="1" x14ac:dyDescent="0.3">
      <c r="B5" s="5"/>
      <c r="L5" s="5"/>
    </row>
    <row r="6" spans="1:20" s="107" customFormat="1" ht="14.45" customHeight="1" x14ac:dyDescent="0.3">
      <c r="B6" s="5"/>
      <c r="C6" s="11" t="s">
        <v>1</v>
      </c>
      <c r="F6" s="164" t="s">
        <v>209</v>
      </c>
      <c r="L6" s="5"/>
    </row>
    <row r="7" spans="1:20" s="107" customFormat="1" ht="22.5" customHeight="1" x14ac:dyDescent="0.3">
      <c r="B7" s="5"/>
      <c r="E7" s="108"/>
      <c r="F7" s="164"/>
      <c r="L7" s="5"/>
    </row>
    <row r="8" spans="1:20" s="107" customFormat="1" ht="14.45" customHeight="1" x14ac:dyDescent="0.3">
      <c r="B8" s="5"/>
      <c r="C8" s="11" t="s">
        <v>16</v>
      </c>
      <c r="E8" s="85"/>
      <c r="F8" s="85" t="s">
        <v>210</v>
      </c>
      <c r="L8" s="5"/>
    </row>
    <row r="9" spans="1:20" s="107" customFormat="1" ht="23.25" customHeight="1" x14ac:dyDescent="0.3">
      <c r="B9" s="5"/>
      <c r="E9" s="86"/>
      <c r="F9" s="85" t="s">
        <v>173</v>
      </c>
      <c r="L9" s="5"/>
    </row>
    <row r="10" spans="1:20" s="107" customFormat="1" ht="6.95" customHeight="1" x14ac:dyDescent="0.3">
      <c r="B10" s="5"/>
      <c r="F10" s="85"/>
      <c r="L10" s="5"/>
    </row>
    <row r="11" spans="1:20" s="107" customFormat="1" ht="18" customHeight="1" x14ac:dyDescent="0.3">
      <c r="B11" s="5"/>
      <c r="C11" s="11" t="s">
        <v>3</v>
      </c>
      <c r="F11" s="126" t="s">
        <v>210</v>
      </c>
      <c r="I11" s="11" t="s">
        <v>4</v>
      </c>
      <c r="J11" s="127">
        <v>45698</v>
      </c>
      <c r="L11" s="5"/>
    </row>
    <row r="12" spans="1:20" s="107" customFormat="1" ht="6.95" customHeight="1" x14ac:dyDescent="0.3">
      <c r="B12" s="5"/>
      <c r="F12" s="85"/>
      <c r="J12" s="85"/>
      <c r="L12" s="5"/>
    </row>
    <row r="13" spans="1:20" s="107" customFormat="1" ht="15" x14ac:dyDescent="0.3">
      <c r="B13" s="5"/>
      <c r="C13" s="11" t="s">
        <v>5</v>
      </c>
      <c r="F13" s="126" t="s">
        <v>211</v>
      </c>
      <c r="I13" s="11" t="s">
        <v>7</v>
      </c>
      <c r="J13" s="128" t="s">
        <v>150</v>
      </c>
      <c r="L13" s="5"/>
    </row>
    <row r="14" spans="1:20" s="107" customFormat="1" ht="14.45" customHeight="1" x14ac:dyDescent="0.3">
      <c r="B14" s="5"/>
      <c r="C14" s="11" t="s">
        <v>6</v>
      </c>
      <c r="F14" s="18"/>
      <c r="L14" s="5"/>
    </row>
    <row r="15" spans="1:20" s="107" customFormat="1" ht="10.35" customHeight="1" x14ac:dyDescent="0.3">
      <c r="B15" s="5"/>
      <c r="L15" s="5"/>
    </row>
    <row r="16" spans="1:20" s="1" customFormat="1" ht="29.25" customHeight="1" x14ac:dyDescent="0.3">
      <c r="A16" s="74"/>
      <c r="B16" s="19"/>
      <c r="C16" s="70" t="s">
        <v>19</v>
      </c>
      <c r="D16" s="71" t="s">
        <v>12</v>
      </c>
      <c r="E16" s="71" t="s">
        <v>11</v>
      </c>
      <c r="F16" s="71" t="s">
        <v>20</v>
      </c>
      <c r="G16" s="71" t="s">
        <v>21</v>
      </c>
      <c r="H16" s="71" t="s">
        <v>22</v>
      </c>
      <c r="I16" s="72" t="s">
        <v>23</v>
      </c>
      <c r="J16" s="71" t="s">
        <v>17</v>
      </c>
      <c r="K16" s="73" t="s">
        <v>24</v>
      </c>
      <c r="L16" s="19"/>
      <c r="M16" s="13" t="s">
        <v>25</v>
      </c>
      <c r="N16" s="14" t="s">
        <v>9</v>
      </c>
      <c r="O16" s="14" t="s">
        <v>26</v>
      </c>
      <c r="P16" s="14" t="s">
        <v>27</v>
      </c>
      <c r="Q16" s="14" t="s">
        <v>28</v>
      </c>
      <c r="R16" s="14" t="s">
        <v>29</v>
      </c>
      <c r="S16" s="14" t="s">
        <v>30</v>
      </c>
      <c r="T16" s="15" t="s">
        <v>31</v>
      </c>
    </row>
    <row r="17" spans="2:65" s="107" customFormat="1" ht="29.25" customHeight="1" x14ac:dyDescent="0.35">
      <c r="B17" s="5"/>
      <c r="C17" s="17"/>
      <c r="J17" s="20"/>
      <c r="L17" s="5"/>
      <c r="M17" s="16"/>
      <c r="N17" s="12"/>
      <c r="O17" s="12"/>
      <c r="P17" s="21">
        <f>P18</f>
        <v>0.97</v>
      </c>
      <c r="Q17" s="12"/>
      <c r="R17" s="21">
        <f>R18</f>
        <v>2.47214</v>
      </c>
      <c r="S17" s="12"/>
      <c r="T17" s="22">
        <f>T18</f>
        <v>0</v>
      </c>
      <c r="AT17" s="4" t="s">
        <v>13</v>
      </c>
      <c r="AU17" s="4" t="s">
        <v>18</v>
      </c>
      <c r="BK17" s="23">
        <f>BK18</f>
        <v>0</v>
      </c>
    </row>
    <row r="18" spans="2:65" s="2" customFormat="1" ht="37.35" customHeight="1" x14ac:dyDescent="0.35">
      <c r="B18" s="24"/>
      <c r="D18" s="25"/>
      <c r="E18" s="26" t="s">
        <v>170</v>
      </c>
      <c r="F18" s="26" t="s">
        <v>171</v>
      </c>
      <c r="J18" s="27">
        <f>BK18</f>
        <v>0</v>
      </c>
      <c r="L18" s="24"/>
      <c r="M18" s="28"/>
      <c r="N18" s="29"/>
      <c r="O18" s="29"/>
      <c r="P18" s="30">
        <f>P19</f>
        <v>0.97</v>
      </c>
      <c r="Q18" s="29"/>
      <c r="R18" s="30">
        <f>R19</f>
        <v>2.47214</v>
      </c>
      <c r="S18" s="29"/>
      <c r="T18" s="31">
        <f>T19</f>
        <v>0</v>
      </c>
      <c r="AR18" s="25" t="s">
        <v>2</v>
      </c>
      <c r="AT18" s="32" t="s">
        <v>13</v>
      </c>
      <c r="AU18" s="32" t="s">
        <v>14</v>
      </c>
      <c r="AY18" s="25" t="s">
        <v>32</v>
      </c>
      <c r="BK18" s="33">
        <f>BK19</f>
        <v>0</v>
      </c>
    </row>
    <row r="19" spans="2:65" s="2" customFormat="1" ht="19.899999999999999" customHeight="1" x14ac:dyDescent="0.3">
      <c r="B19" s="24"/>
      <c r="D19" s="34"/>
      <c r="E19" s="35"/>
      <c r="F19" s="35" t="s">
        <v>172</v>
      </c>
      <c r="J19" s="36">
        <f>BK19</f>
        <v>0</v>
      </c>
      <c r="L19" s="24"/>
      <c r="M19" s="28"/>
      <c r="N19" s="29"/>
      <c r="O19" s="29"/>
      <c r="P19" s="30">
        <f>SUM(P20:P66)</f>
        <v>0.97</v>
      </c>
      <c r="Q19" s="29"/>
      <c r="R19" s="30">
        <f>SUM(R20:R66)</f>
        <v>2.47214</v>
      </c>
      <c r="S19" s="29"/>
      <c r="T19" s="31">
        <f>SUM(T20:T66)</f>
        <v>0</v>
      </c>
      <c r="AR19" s="25" t="s">
        <v>2</v>
      </c>
      <c r="AT19" s="32" t="s">
        <v>13</v>
      </c>
      <c r="AU19" s="32" t="s">
        <v>2</v>
      </c>
      <c r="AY19" s="25" t="s">
        <v>32</v>
      </c>
      <c r="BK19" s="33">
        <f>SUM(BK20:BK66)</f>
        <v>0</v>
      </c>
    </row>
    <row r="20" spans="2:65" s="107" customFormat="1" ht="27" x14ac:dyDescent="0.3">
      <c r="B20" s="37"/>
      <c r="C20" s="38" t="s">
        <v>2</v>
      </c>
      <c r="D20" s="38" t="s">
        <v>47</v>
      </c>
      <c r="E20" s="39" t="s">
        <v>48</v>
      </c>
      <c r="F20" s="40" t="s">
        <v>200</v>
      </c>
      <c r="G20" s="41" t="s">
        <v>49</v>
      </c>
      <c r="H20" s="42">
        <v>1</v>
      </c>
      <c r="I20" s="43"/>
      <c r="J20" s="43"/>
      <c r="K20" s="40"/>
      <c r="L20" s="5"/>
      <c r="M20" s="44" t="s">
        <v>0</v>
      </c>
      <c r="N20" s="45" t="s">
        <v>10</v>
      </c>
      <c r="O20" s="46">
        <v>0.97</v>
      </c>
      <c r="P20" s="46">
        <f>O20*H20</f>
        <v>0.97</v>
      </c>
      <c r="Q20" s="46">
        <v>2.47214</v>
      </c>
      <c r="R20" s="46">
        <f>Q20*H20</f>
        <v>2.47214</v>
      </c>
      <c r="S20" s="46">
        <v>0</v>
      </c>
      <c r="T20" s="47">
        <f>S20*H20</f>
        <v>0</v>
      </c>
      <c r="AR20" s="4" t="s">
        <v>34</v>
      </c>
      <c r="AT20" s="4" t="s">
        <v>33</v>
      </c>
      <c r="AU20" s="4" t="s">
        <v>15</v>
      </c>
      <c r="AY20" s="4" t="s">
        <v>32</v>
      </c>
      <c r="BE20" s="48">
        <f>IF(N20="základní",J20,0)</f>
        <v>0</v>
      </c>
      <c r="BF20" s="48">
        <f>IF(N20="snížená",J20,0)</f>
        <v>0</v>
      </c>
      <c r="BG20" s="48">
        <f>IF(N20="zákl. přenesená",J20,0)</f>
        <v>0</v>
      </c>
      <c r="BH20" s="48">
        <f>IF(N20="sníž. přenesená",J20,0)</f>
        <v>0</v>
      </c>
      <c r="BI20" s="48">
        <f>IF(N20="nulová",J20,0)</f>
        <v>0</v>
      </c>
      <c r="BJ20" s="4" t="s">
        <v>2</v>
      </c>
      <c r="BK20" s="48">
        <f>ROUND(I20*H20,2)</f>
        <v>0</v>
      </c>
      <c r="BL20" s="4" t="s">
        <v>34</v>
      </c>
      <c r="BM20" s="4" t="s">
        <v>35</v>
      </c>
    </row>
    <row r="21" spans="2:65" s="107" customFormat="1" ht="108" x14ac:dyDescent="0.3">
      <c r="B21" s="37"/>
      <c r="C21" s="38" t="s">
        <v>15</v>
      </c>
      <c r="D21" s="38" t="s">
        <v>47</v>
      </c>
      <c r="E21" s="39" t="s">
        <v>67</v>
      </c>
      <c r="F21" s="40" t="s">
        <v>197</v>
      </c>
      <c r="G21" s="41" t="s">
        <v>49</v>
      </c>
      <c r="H21" s="42">
        <v>1</v>
      </c>
      <c r="I21" s="43"/>
      <c r="J21" s="43"/>
      <c r="K21" s="40"/>
      <c r="L21" s="5"/>
      <c r="M21" s="44"/>
      <c r="N21" s="45"/>
      <c r="O21" s="46"/>
      <c r="P21" s="46"/>
      <c r="Q21" s="46"/>
      <c r="R21" s="46"/>
      <c r="S21" s="46"/>
      <c r="T21" s="47"/>
      <c r="AR21" s="4"/>
      <c r="AT21" s="4"/>
      <c r="AU21" s="4"/>
      <c r="AY21" s="4" t="s">
        <v>32</v>
      </c>
      <c r="BE21" s="48">
        <f t="shared" ref="BE21:BE64" si="0">IF(N21="základní",J21,0)</f>
        <v>0</v>
      </c>
      <c r="BF21" s="48">
        <f t="shared" ref="BF21:BF64" si="1">IF(N21="snížená",J21,0)</f>
        <v>0</v>
      </c>
      <c r="BG21" s="48">
        <f t="shared" ref="BG21:BG64" si="2">IF(N21="zákl. přenesená",J21,0)</f>
        <v>0</v>
      </c>
      <c r="BH21" s="48">
        <f t="shared" ref="BH21:BH64" si="3">IF(N21="sníž. přenesená",J21,0)</f>
        <v>0</v>
      </c>
      <c r="BI21" s="48">
        <f t="shared" ref="BI21:BI64" si="4">IF(N21="nulová",J21,0)</f>
        <v>0</v>
      </c>
      <c r="BJ21" s="4" t="s">
        <v>15</v>
      </c>
      <c r="BK21" s="48">
        <f t="shared" ref="BK21:BK63" si="5">ROUND(I21*H21,2)</f>
        <v>0</v>
      </c>
      <c r="BL21" s="4" t="s">
        <v>51</v>
      </c>
      <c r="BM21" s="4" t="s">
        <v>35</v>
      </c>
    </row>
    <row r="22" spans="2:65" s="107" customFormat="1" ht="27" x14ac:dyDescent="0.3">
      <c r="B22" s="37"/>
      <c r="C22" s="38" t="s">
        <v>50</v>
      </c>
      <c r="D22" s="38" t="s">
        <v>47</v>
      </c>
      <c r="E22" s="39" t="s">
        <v>68</v>
      </c>
      <c r="F22" s="109" t="s">
        <v>198</v>
      </c>
      <c r="G22" s="41" t="s">
        <v>49</v>
      </c>
      <c r="H22" s="42">
        <v>1</v>
      </c>
      <c r="I22" s="43"/>
      <c r="J22" s="43"/>
      <c r="K22" s="40"/>
      <c r="L22" s="5"/>
      <c r="M22" s="44"/>
      <c r="N22" s="45"/>
      <c r="O22" s="46"/>
      <c r="P22" s="46"/>
      <c r="Q22" s="46"/>
      <c r="R22" s="46"/>
      <c r="S22" s="46"/>
      <c r="T22" s="47"/>
      <c r="AR22" s="4"/>
      <c r="AT22" s="4"/>
      <c r="AU22" s="4"/>
      <c r="AY22" s="4" t="s">
        <v>32</v>
      </c>
      <c r="BE22" s="48">
        <f t="shared" si="0"/>
        <v>0</v>
      </c>
      <c r="BF22" s="48">
        <f t="shared" si="1"/>
        <v>0</v>
      </c>
      <c r="BG22" s="48">
        <f t="shared" si="2"/>
        <v>0</v>
      </c>
      <c r="BH22" s="48">
        <f t="shared" si="3"/>
        <v>0</v>
      </c>
      <c r="BI22" s="48">
        <f t="shared" si="4"/>
        <v>0</v>
      </c>
      <c r="BJ22" s="4" t="s">
        <v>50</v>
      </c>
      <c r="BK22" s="48">
        <f t="shared" si="5"/>
        <v>0</v>
      </c>
      <c r="BL22" s="4" t="s">
        <v>52</v>
      </c>
      <c r="BM22" s="4" t="s">
        <v>35</v>
      </c>
    </row>
    <row r="23" spans="2:65" s="107" customFormat="1" ht="81" x14ac:dyDescent="0.3">
      <c r="B23" s="37"/>
      <c r="C23" s="38" t="s">
        <v>34</v>
      </c>
      <c r="D23" s="38" t="s">
        <v>47</v>
      </c>
      <c r="E23" s="39" t="s">
        <v>178</v>
      </c>
      <c r="F23" s="40" t="s">
        <v>199</v>
      </c>
      <c r="G23" s="41" t="s">
        <v>49</v>
      </c>
      <c r="H23" s="42">
        <v>1</v>
      </c>
      <c r="I23" s="43"/>
      <c r="J23" s="43"/>
      <c r="K23" s="40"/>
      <c r="L23" s="5"/>
      <c r="M23" s="44"/>
      <c r="N23" s="45"/>
      <c r="O23" s="46"/>
      <c r="P23" s="46"/>
      <c r="Q23" s="46"/>
      <c r="R23" s="46"/>
      <c r="S23" s="46"/>
      <c r="T23" s="47"/>
      <c r="AR23" s="4"/>
      <c r="AT23" s="4"/>
      <c r="AU23" s="4"/>
      <c r="AY23" s="4" t="s">
        <v>32</v>
      </c>
      <c r="BE23" s="48">
        <f t="shared" si="0"/>
        <v>0</v>
      </c>
      <c r="BF23" s="48">
        <f t="shared" si="1"/>
        <v>0</v>
      </c>
      <c r="BG23" s="48">
        <f t="shared" si="2"/>
        <v>0</v>
      </c>
      <c r="BH23" s="48">
        <f t="shared" si="3"/>
        <v>0</v>
      </c>
      <c r="BI23" s="48">
        <f t="shared" si="4"/>
        <v>0</v>
      </c>
      <c r="BJ23" s="4" t="s">
        <v>52</v>
      </c>
      <c r="BK23" s="48">
        <f t="shared" si="5"/>
        <v>0</v>
      </c>
      <c r="BL23" s="4" t="s">
        <v>55</v>
      </c>
      <c r="BM23" s="4" t="s">
        <v>35</v>
      </c>
    </row>
    <row r="24" spans="2:65" s="123" customFormat="1" ht="40.5" x14ac:dyDescent="0.3">
      <c r="B24" s="111"/>
      <c r="C24" s="112" t="s">
        <v>51</v>
      </c>
      <c r="D24" s="112" t="s">
        <v>213</v>
      </c>
      <c r="E24" s="113" t="s">
        <v>69</v>
      </c>
      <c r="F24" s="110" t="s">
        <v>208</v>
      </c>
      <c r="G24" s="114" t="s">
        <v>71</v>
      </c>
      <c r="H24" s="115">
        <v>1</v>
      </c>
      <c r="I24" s="116"/>
      <c r="J24" s="116"/>
      <c r="K24" s="117"/>
      <c r="L24" s="118"/>
      <c r="M24" s="119"/>
      <c r="N24" s="120"/>
      <c r="O24" s="121"/>
      <c r="P24" s="121"/>
      <c r="Q24" s="121"/>
      <c r="R24" s="121"/>
      <c r="S24" s="121"/>
      <c r="T24" s="122"/>
      <c r="AR24" s="124"/>
      <c r="AT24" s="124"/>
      <c r="AU24" s="124"/>
      <c r="AY24" s="124" t="s">
        <v>32</v>
      </c>
      <c r="BE24" s="125">
        <f t="shared" si="0"/>
        <v>0</v>
      </c>
      <c r="BF24" s="125">
        <f t="shared" si="1"/>
        <v>0</v>
      </c>
      <c r="BG24" s="125">
        <f t="shared" si="2"/>
        <v>0</v>
      </c>
      <c r="BH24" s="125">
        <f t="shared" si="3"/>
        <v>0</v>
      </c>
      <c r="BI24" s="125">
        <f t="shared" si="4"/>
        <v>0</v>
      </c>
      <c r="BJ24" s="124" t="s">
        <v>56</v>
      </c>
      <c r="BK24" s="125">
        <f t="shared" si="5"/>
        <v>0</v>
      </c>
      <c r="BL24" s="124" t="s">
        <v>59</v>
      </c>
      <c r="BM24" s="124" t="s">
        <v>35</v>
      </c>
    </row>
    <row r="25" spans="2:65" s="107" customFormat="1" x14ac:dyDescent="0.3">
      <c r="B25" s="37"/>
      <c r="C25" s="38" t="s">
        <v>52</v>
      </c>
      <c r="D25" s="38" t="s">
        <v>47</v>
      </c>
      <c r="E25" s="39" t="s">
        <v>177</v>
      </c>
      <c r="F25" s="109" t="s">
        <v>202</v>
      </c>
      <c r="G25" s="41" t="s">
        <v>107</v>
      </c>
      <c r="H25" s="42">
        <v>28</v>
      </c>
      <c r="I25" s="43"/>
      <c r="J25" s="43"/>
      <c r="K25" s="40"/>
      <c r="L25" s="5"/>
      <c r="M25" s="44"/>
      <c r="N25" s="45"/>
      <c r="O25" s="46"/>
      <c r="P25" s="46"/>
      <c r="Q25" s="46"/>
      <c r="R25" s="46"/>
      <c r="S25" s="46"/>
      <c r="T25" s="47"/>
      <c r="AR25" s="4"/>
      <c r="AT25" s="4"/>
      <c r="AU25" s="4"/>
      <c r="AY25" s="4" t="s">
        <v>32</v>
      </c>
      <c r="BE25" s="48">
        <f t="shared" si="0"/>
        <v>0</v>
      </c>
      <c r="BF25" s="48">
        <f t="shared" si="1"/>
        <v>0</v>
      </c>
      <c r="BG25" s="48">
        <f t="shared" si="2"/>
        <v>0</v>
      </c>
      <c r="BH25" s="48">
        <f t="shared" si="3"/>
        <v>0</v>
      </c>
      <c r="BI25" s="48">
        <f t="shared" si="4"/>
        <v>0</v>
      </c>
      <c r="BJ25" s="4" t="s">
        <v>57</v>
      </c>
      <c r="BK25" s="48">
        <f t="shared" si="5"/>
        <v>0</v>
      </c>
      <c r="BL25" s="4" t="s">
        <v>60</v>
      </c>
      <c r="BM25" s="4" t="s">
        <v>35</v>
      </c>
    </row>
    <row r="26" spans="2:65" s="107" customFormat="1" x14ac:dyDescent="0.3">
      <c r="B26" s="37"/>
      <c r="C26" s="38" t="s">
        <v>53</v>
      </c>
      <c r="D26" s="38" t="s">
        <v>47</v>
      </c>
      <c r="E26" s="39" t="s">
        <v>70</v>
      </c>
      <c r="F26" s="109" t="s">
        <v>205</v>
      </c>
      <c r="G26" s="41" t="s">
        <v>71</v>
      </c>
      <c r="H26" s="42">
        <v>1</v>
      </c>
      <c r="I26" s="43"/>
      <c r="J26" s="43"/>
      <c r="K26" s="40"/>
      <c r="L26" s="5"/>
      <c r="M26" s="44"/>
      <c r="N26" s="45"/>
      <c r="O26" s="46"/>
      <c r="P26" s="46"/>
      <c r="Q26" s="46"/>
      <c r="R26" s="46"/>
      <c r="S26" s="46"/>
      <c r="T26" s="47"/>
      <c r="AR26" s="4"/>
      <c r="AT26" s="4"/>
      <c r="AU26" s="4"/>
      <c r="AY26" s="4" t="s">
        <v>32</v>
      </c>
      <c r="BE26" s="48">
        <f t="shared" si="0"/>
        <v>0</v>
      </c>
      <c r="BF26" s="48">
        <f t="shared" si="1"/>
        <v>0</v>
      </c>
      <c r="BG26" s="48">
        <f t="shared" si="2"/>
        <v>0</v>
      </c>
      <c r="BH26" s="48">
        <f t="shared" si="3"/>
        <v>0</v>
      </c>
      <c r="BI26" s="48">
        <f t="shared" si="4"/>
        <v>0</v>
      </c>
      <c r="BJ26" s="4" t="s">
        <v>60</v>
      </c>
      <c r="BK26" s="48">
        <f t="shared" si="5"/>
        <v>0</v>
      </c>
      <c r="BL26" s="4" t="s">
        <v>63</v>
      </c>
      <c r="BM26" s="4" t="s">
        <v>35</v>
      </c>
    </row>
    <row r="27" spans="2:65" s="107" customFormat="1" x14ac:dyDescent="0.3">
      <c r="B27" s="37"/>
      <c r="C27" s="38" t="s">
        <v>54</v>
      </c>
      <c r="D27" s="38" t="s">
        <v>47</v>
      </c>
      <c r="E27" s="39" t="s">
        <v>72</v>
      </c>
      <c r="F27" s="109" t="s">
        <v>201</v>
      </c>
      <c r="G27" s="41" t="s">
        <v>49</v>
      </c>
      <c r="H27" s="42">
        <v>1</v>
      </c>
      <c r="I27" s="43"/>
      <c r="J27" s="43"/>
      <c r="K27" s="40"/>
      <c r="L27" s="5"/>
      <c r="M27" s="44"/>
      <c r="N27" s="45"/>
      <c r="O27" s="46"/>
      <c r="P27" s="46"/>
      <c r="Q27" s="46"/>
      <c r="R27" s="46"/>
      <c r="S27" s="46"/>
      <c r="T27" s="47"/>
      <c r="AR27" s="4"/>
      <c r="AT27" s="4"/>
      <c r="AU27" s="4"/>
      <c r="AY27" s="4" t="s">
        <v>32</v>
      </c>
      <c r="BE27" s="48">
        <f t="shared" si="0"/>
        <v>0</v>
      </c>
      <c r="BF27" s="48">
        <f t="shared" si="1"/>
        <v>0</v>
      </c>
      <c r="BG27" s="48">
        <f t="shared" si="2"/>
        <v>0</v>
      </c>
      <c r="BH27" s="48">
        <f t="shared" si="3"/>
        <v>0</v>
      </c>
      <c r="BI27" s="48">
        <f t="shared" si="4"/>
        <v>0</v>
      </c>
      <c r="BJ27" s="4" t="s">
        <v>63</v>
      </c>
      <c r="BK27" s="48">
        <f t="shared" si="5"/>
        <v>0</v>
      </c>
      <c r="BL27" s="4" t="s">
        <v>66</v>
      </c>
      <c r="BM27" s="4" t="s">
        <v>35</v>
      </c>
    </row>
    <row r="28" spans="2:65" s="107" customFormat="1" x14ac:dyDescent="0.3">
      <c r="B28" s="37"/>
      <c r="C28" s="38" t="s">
        <v>55</v>
      </c>
      <c r="D28" s="38" t="s">
        <v>47</v>
      </c>
      <c r="E28" s="39" t="s">
        <v>104</v>
      </c>
      <c r="F28" s="109" t="s">
        <v>103</v>
      </c>
      <c r="G28" s="41" t="s">
        <v>49</v>
      </c>
      <c r="H28" s="42">
        <v>1</v>
      </c>
      <c r="I28" s="43"/>
      <c r="J28" s="43"/>
      <c r="K28" s="40"/>
      <c r="L28" s="5"/>
      <c r="M28" s="44"/>
      <c r="N28" s="45"/>
      <c r="O28" s="46"/>
      <c r="P28" s="46"/>
      <c r="Q28" s="46"/>
      <c r="R28" s="46"/>
      <c r="S28" s="46"/>
      <c r="T28" s="47"/>
      <c r="AR28" s="4"/>
      <c r="AT28" s="4"/>
      <c r="AU28" s="4"/>
      <c r="AY28" s="4" t="s">
        <v>32</v>
      </c>
      <c r="BE28" s="48">
        <f t="shared" si="0"/>
        <v>0</v>
      </c>
      <c r="BF28" s="48">
        <f t="shared" si="1"/>
        <v>0</v>
      </c>
      <c r="BG28" s="48">
        <f t="shared" si="2"/>
        <v>0</v>
      </c>
      <c r="BH28" s="48">
        <f t="shared" si="3"/>
        <v>0</v>
      </c>
      <c r="BI28" s="48">
        <f t="shared" si="4"/>
        <v>0</v>
      </c>
      <c r="BJ28" s="4" t="s">
        <v>64</v>
      </c>
      <c r="BK28" s="48">
        <f t="shared" si="5"/>
        <v>0</v>
      </c>
      <c r="BL28" s="4" t="s">
        <v>73</v>
      </c>
      <c r="BM28" s="4" t="s">
        <v>35</v>
      </c>
    </row>
    <row r="29" spans="2:65" s="107" customFormat="1" x14ac:dyDescent="0.3">
      <c r="B29" s="37"/>
      <c r="C29" s="38" t="s">
        <v>56</v>
      </c>
      <c r="D29" s="38" t="s">
        <v>47</v>
      </c>
      <c r="E29" s="39" t="s">
        <v>105</v>
      </c>
      <c r="F29" s="109" t="s">
        <v>206</v>
      </c>
      <c r="G29" s="41" t="s">
        <v>49</v>
      </c>
      <c r="H29" s="42">
        <v>1</v>
      </c>
      <c r="I29" s="43"/>
      <c r="J29" s="43"/>
      <c r="K29" s="40"/>
      <c r="L29" s="5"/>
      <c r="M29" s="44"/>
      <c r="N29" s="45"/>
      <c r="O29" s="46"/>
      <c r="P29" s="46"/>
      <c r="Q29" s="46"/>
      <c r="R29" s="46"/>
      <c r="S29" s="46"/>
      <c r="T29" s="47"/>
      <c r="AR29" s="4"/>
      <c r="AT29" s="4"/>
      <c r="AU29" s="4"/>
      <c r="AY29" s="4" t="s">
        <v>32</v>
      </c>
      <c r="BE29" s="48">
        <f t="shared" si="0"/>
        <v>0</v>
      </c>
      <c r="BF29" s="48">
        <f t="shared" si="1"/>
        <v>0</v>
      </c>
      <c r="BG29" s="48">
        <f t="shared" si="2"/>
        <v>0</v>
      </c>
      <c r="BH29" s="48">
        <f t="shared" si="3"/>
        <v>0</v>
      </c>
      <c r="BI29" s="48">
        <f t="shared" si="4"/>
        <v>0</v>
      </c>
      <c r="BJ29" s="4" t="s">
        <v>65</v>
      </c>
      <c r="BK29" s="48">
        <f t="shared" si="5"/>
        <v>0</v>
      </c>
      <c r="BL29" s="4" t="s">
        <v>74</v>
      </c>
      <c r="BM29" s="4" t="s">
        <v>35</v>
      </c>
    </row>
    <row r="30" spans="2:65" s="123" customFormat="1" ht="27" x14ac:dyDescent="0.3">
      <c r="B30" s="111"/>
      <c r="C30" s="112" t="s">
        <v>57</v>
      </c>
      <c r="D30" s="112" t="s">
        <v>213</v>
      </c>
      <c r="E30" s="113" t="s">
        <v>106</v>
      </c>
      <c r="F30" s="110" t="s">
        <v>207</v>
      </c>
      <c r="G30" s="114" t="s">
        <v>71</v>
      </c>
      <c r="H30" s="115">
        <v>1</v>
      </c>
      <c r="I30" s="116"/>
      <c r="J30" s="116"/>
      <c r="K30" s="117"/>
      <c r="L30" s="118"/>
      <c r="M30" s="119"/>
      <c r="N30" s="120"/>
      <c r="O30" s="121"/>
      <c r="P30" s="121"/>
      <c r="Q30" s="121"/>
      <c r="R30" s="121"/>
      <c r="S30" s="121"/>
      <c r="T30" s="122"/>
      <c r="AR30" s="124"/>
      <c r="AT30" s="124"/>
      <c r="AU30" s="124"/>
      <c r="AY30" s="124" t="s">
        <v>32</v>
      </c>
      <c r="BE30" s="125">
        <f t="shared" si="0"/>
        <v>0</v>
      </c>
      <c r="BF30" s="125">
        <f t="shared" si="1"/>
        <v>0</v>
      </c>
      <c r="BG30" s="125">
        <f t="shared" si="2"/>
        <v>0</v>
      </c>
      <c r="BH30" s="125">
        <f t="shared" si="3"/>
        <v>0</v>
      </c>
      <c r="BI30" s="125">
        <f t="shared" si="4"/>
        <v>0</v>
      </c>
      <c r="BJ30" s="124" t="s">
        <v>75</v>
      </c>
      <c r="BK30" s="125">
        <f t="shared" si="5"/>
        <v>0</v>
      </c>
      <c r="BL30" s="124" t="s">
        <v>78</v>
      </c>
      <c r="BM30" s="124" t="s">
        <v>35</v>
      </c>
    </row>
    <row r="31" spans="2:65" s="107" customFormat="1" ht="27" x14ac:dyDescent="0.3">
      <c r="B31" s="37"/>
      <c r="C31" s="38" t="s">
        <v>58</v>
      </c>
      <c r="D31" s="38" t="s">
        <v>47</v>
      </c>
      <c r="E31" s="39" t="s">
        <v>108</v>
      </c>
      <c r="F31" s="109" t="s">
        <v>112</v>
      </c>
      <c r="G31" s="41" t="s">
        <v>107</v>
      </c>
      <c r="H31" s="42">
        <v>20</v>
      </c>
      <c r="I31" s="43"/>
      <c r="J31" s="43"/>
      <c r="K31" s="40"/>
      <c r="L31" s="5"/>
      <c r="M31" s="44"/>
      <c r="N31" s="45"/>
      <c r="O31" s="46"/>
      <c r="P31" s="46"/>
      <c r="Q31" s="46"/>
      <c r="R31" s="46"/>
      <c r="S31" s="46"/>
      <c r="T31" s="47"/>
      <c r="AR31" s="4"/>
      <c r="AT31" s="4"/>
      <c r="AU31" s="4"/>
      <c r="AY31" s="4" t="s">
        <v>32</v>
      </c>
      <c r="BE31" s="48">
        <f t="shared" si="0"/>
        <v>0</v>
      </c>
      <c r="BF31" s="48">
        <f t="shared" si="1"/>
        <v>0</v>
      </c>
      <c r="BG31" s="48">
        <f t="shared" si="2"/>
        <v>0</v>
      </c>
      <c r="BH31" s="48">
        <f t="shared" si="3"/>
        <v>0</v>
      </c>
      <c r="BI31" s="48">
        <f t="shared" si="4"/>
        <v>0</v>
      </c>
      <c r="BJ31" s="4" t="s">
        <v>78</v>
      </c>
      <c r="BK31" s="48">
        <f t="shared" si="5"/>
        <v>0</v>
      </c>
      <c r="BL31" s="4" t="s">
        <v>81</v>
      </c>
      <c r="BM31" s="4" t="s">
        <v>35</v>
      </c>
    </row>
    <row r="32" spans="2:65" s="107" customFormat="1" ht="27" x14ac:dyDescent="0.3">
      <c r="B32" s="37"/>
      <c r="C32" s="38" t="s">
        <v>59</v>
      </c>
      <c r="D32" s="38" t="s">
        <v>47</v>
      </c>
      <c r="E32" s="39" t="s">
        <v>109</v>
      </c>
      <c r="F32" s="109" t="s">
        <v>113</v>
      </c>
      <c r="G32" s="41" t="s">
        <v>107</v>
      </c>
      <c r="H32" s="42">
        <v>25</v>
      </c>
      <c r="I32" s="43"/>
      <c r="J32" s="43"/>
      <c r="K32" s="40"/>
      <c r="L32" s="5"/>
      <c r="M32" s="44"/>
      <c r="N32" s="45"/>
      <c r="O32" s="46"/>
      <c r="P32" s="46"/>
      <c r="Q32" s="46"/>
      <c r="R32" s="46"/>
      <c r="S32" s="46"/>
      <c r="T32" s="47"/>
      <c r="AR32" s="4"/>
      <c r="AT32" s="4"/>
      <c r="AU32" s="4"/>
      <c r="AY32" s="4" t="s">
        <v>32</v>
      </c>
      <c r="BE32" s="48">
        <f t="shared" si="0"/>
        <v>0</v>
      </c>
      <c r="BF32" s="48">
        <f t="shared" si="1"/>
        <v>0</v>
      </c>
      <c r="BG32" s="48">
        <f t="shared" si="2"/>
        <v>0</v>
      </c>
      <c r="BH32" s="48">
        <f t="shared" si="3"/>
        <v>0</v>
      </c>
      <c r="BI32" s="48">
        <f t="shared" si="4"/>
        <v>0</v>
      </c>
      <c r="BJ32" s="4" t="s">
        <v>79</v>
      </c>
      <c r="BK32" s="48">
        <f t="shared" si="5"/>
        <v>0</v>
      </c>
      <c r="BL32" s="4" t="s">
        <v>82</v>
      </c>
      <c r="BM32" s="4" t="s">
        <v>35</v>
      </c>
    </row>
    <row r="33" spans="2:65" s="107" customFormat="1" x14ac:dyDescent="0.3">
      <c r="B33" s="37"/>
      <c r="C33" s="38" t="s">
        <v>60</v>
      </c>
      <c r="D33" s="38" t="s">
        <v>47</v>
      </c>
      <c r="E33" s="39" t="s">
        <v>110</v>
      </c>
      <c r="F33" s="109" t="s">
        <v>182</v>
      </c>
      <c r="G33" s="41" t="s">
        <v>49</v>
      </c>
      <c r="H33" s="42">
        <v>1</v>
      </c>
      <c r="I33" s="43"/>
      <c r="J33" s="43"/>
      <c r="K33" s="40"/>
      <c r="L33" s="5"/>
      <c r="M33" s="44"/>
      <c r="N33" s="45"/>
      <c r="O33" s="46"/>
      <c r="P33" s="46"/>
      <c r="Q33" s="46"/>
      <c r="R33" s="46"/>
      <c r="S33" s="46"/>
      <c r="T33" s="47"/>
      <c r="AR33" s="4"/>
      <c r="AT33" s="4"/>
      <c r="AU33" s="4"/>
      <c r="AY33" s="4" t="s">
        <v>32</v>
      </c>
      <c r="BE33" s="48">
        <f t="shared" si="0"/>
        <v>0</v>
      </c>
      <c r="BF33" s="48">
        <f t="shared" si="1"/>
        <v>0</v>
      </c>
      <c r="BG33" s="48">
        <f t="shared" si="2"/>
        <v>0</v>
      </c>
      <c r="BH33" s="48">
        <f t="shared" si="3"/>
        <v>0</v>
      </c>
      <c r="BI33" s="48">
        <f t="shared" si="4"/>
        <v>0</v>
      </c>
      <c r="BJ33" s="4" t="s">
        <v>80</v>
      </c>
      <c r="BK33" s="48">
        <f t="shared" si="5"/>
        <v>0</v>
      </c>
      <c r="BL33" s="4" t="s">
        <v>83</v>
      </c>
      <c r="BM33" s="4" t="s">
        <v>35</v>
      </c>
    </row>
    <row r="34" spans="2:65" s="107" customFormat="1" x14ac:dyDescent="0.3">
      <c r="B34" s="37"/>
      <c r="C34" s="38" t="s">
        <v>61</v>
      </c>
      <c r="D34" s="38" t="s">
        <v>47</v>
      </c>
      <c r="E34" s="39" t="s">
        <v>111</v>
      </c>
      <c r="F34" s="109" t="s">
        <v>183</v>
      </c>
      <c r="G34" s="41" t="s">
        <v>49</v>
      </c>
      <c r="H34" s="42">
        <v>0</v>
      </c>
      <c r="I34" s="43"/>
      <c r="J34" s="43"/>
      <c r="K34" s="40"/>
      <c r="L34" s="5"/>
      <c r="M34" s="44"/>
      <c r="N34" s="45"/>
      <c r="O34" s="46"/>
      <c r="P34" s="46"/>
      <c r="Q34" s="46"/>
      <c r="R34" s="46"/>
      <c r="S34" s="46"/>
      <c r="T34" s="47"/>
      <c r="AR34" s="4"/>
      <c r="AT34" s="4"/>
      <c r="AU34" s="4"/>
      <c r="AY34" s="4" t="s">
        <v>32</v>
      </c>
      <c r="BE34" s="48">
        <f t="shared" si="0"/>
        <v>0</v>
      </c>
      <c r="BF34" s="48">
        <f t="shared" si="1"/>
        <v>0</v>
      </c>
      <c r="BG34" s="48">
        <f t="shared" si="2"/>
        <v>0</v>
      </c>
      <c r="BH34" s="48">
        <f t="shared" si="3"/>
        <v>0</v>
      </c>
      <c r="BI34" s="48">
        <f t="shared" si="4"/>
        <v>0</v>
      </c>
      <c r="BJ34" s="4" t="s">
        <v>81</v>
      </c>
      <c r="BK34" s="48">
        <f t="shared" si="5"/>
        <v>0</v>
      </c>
      <c r="BL34" s="4" t="s">
        <v>84</v>
      </c>
      <c r="BM34" s="4" t="s">
        <v>35</v>
      </c>
    </row>
    <row r="35" spans="2:65" s="107" customFormat="1" x14ac:dyDescent="0.3">
      <c r="B35" s="37"/>
      <c r="C35" s="38" t="s">
        <v>62</v>
      </c>
      <c r="D35" s="38" t="s">
        <v>47</v>
      </c>
      <c r="E35" s="39" t="s">
        <v>114</v>
      </c>
      <c r="F35" s="109" t="s">
        <v>174</v>
      </c>
      <c r="G35" s="41" t="s">
        <v>49</v>
      </c>
      <c r="H35" s="42">
        <v>2</v>
      </c>
      <c r="I35" s="43"/>
      <c r="J35" s="43"/>
      <c r="K35" s="40"/>
      <c r="L35" s="5"/>
      <c r="M35" s="44"/>
      <c r="N35" s="45"/>
      <c r="O35" s="46"/>
      <c r="P35" s="46"/>
      <c r="Q35" s="46"/>
      <c r="R35" s="46"/>
      <c r="S35" s="46"/>
      <c r="T35" s="47"/>
      <c r="AR35" s="4"/>
      <c r="AT35" s="4"/>
      <c r="AU35" s="4"/>
      <c r="AY35" s="4" t="s">
        <v>32</v>
      </c>
      <c r="BE35" s="48">
        <f t="shared" si="0"/>
        <v>0</v>
      </c>
      <c r="BF35" s="48">
        <f t="shared" si="1"/>
        <v>0</v>
      </c>
      <c r="BG35" s="48">
        <f t="shared" si="2"/>
        <v>0</v>
      </c>
      <c r="BH35" s="48">
        <f t="shared" si="3"/>
        <v>0</v>
      </c>
      <c r="BI35" s="48">
        <f t="shared" si="4"/>
        <v>0</v>
      </c>
      <c r="BJ35" s="4" t="s">
        <v>82</v>
      </c>
      <c r="BK35" s="48">
        <f t="shared" si="5"/>
        <v>0</v>
      </c>
      <c r="BL35" s="4" t="s">
        <v>85</v>
      </c>
      <c r="BM35" s="4" t="s">
        <v>35</v>
      </c>
    </row>
    <row r="36" spans="2:65" s="107" customFormat="1" ht="27" x14ac:dyDescent="0.3">
      <c r="B36" s="37"/>
      <c r="C36" s="38" t="s">
        <v>63</v>
      </c>
      <c r="D36" s="38" t="s">
        <v>47</v>
      </c>
      <c r="E36" s="39" t="s">
        <v>115</v>
      </c>
      <c r="F36" s="40" t="s">
        <v>175</v>
      </c>
      <c r="G36" s="41" t="s">
        <v>71</v>
      </c>
      <c r="H36" s="42">
        <v>1</v>
      </c>
      <c r="I36" s="43"/>
      <c r="J36" s="43"/>
      <c r="K36" s="40"/>
      <c r="L36" s="5"/>
      <c r="M36" s="44"/>
      <c r="N36" s="45"/>
      <c r="O36" s="46"/>
      <c r="P36" s="46"/>
      <c r="Q36" s="46"/>
      <c r="R36" s="46"/>
      <c r="S36" s="46"/>
      <c r="T36" s="47"/>
      <c r="AR36" s="4"/>
      <c r="AT36" s="4"/>
      <c r="AU36" s="4"/>
      <c r="AY36" s="4" t="s">
        <v>32</v>
      </c>
      <c r="BE36" s="48">
        <f t="shared" si="0"/>
        <v>0</v>
      </c>
      <c r="BF36" s="48">
        <f t="shared" si="1"/>
        <v>0</v>
      </c>
      <c r="BG36" s="48">
        <f t="shared" si="2"/>
        <v>0</v>
      </c>
      <c r="BH36" s="48">
        <f t="shared" si="3"/>
        <v>0</v>
      </c>
      <c r="BI36" s="48">
        <f t="shared" si="4"/>
        <v>0</v>
      </c>
      <c r="BJ36" s="4" t="s">
        <v>84</v>
      </c>
      <c r="BK36" s="48">
        <f t="shared" si="5"/>
        <v>0</v>
      </c>
      <c r="BL36" s="4" t="s">
        <v>87</v>
      </c>
      <c r="BM36" s="4" t="s">
        <v>35</v>
      </c>
    </row>
    <row r="37" spans="2:65" s="107" customFormat="1" x14ac:dyDescent="0.3">
      <c r="B37" s="37"/>
      <c r="C37" s="38" t="s">
        <v>64</v>
      </c>
      <c r="D37" s="38" t="s">
        <v>47</v>
      </c>
      <c r="E37" s="39" t="s">
        <v>116</v>
      </c>
      <c r="F37" s="40" t="s">
        <v>117</v>
      </c>
      <c r="G37" s="41" t="s">
        <v>120</v>
      </c>
      <c r="H37" s="42">
        <v>10</v>
      </c>
      <c r="I37" s="43"/>
      <c r="J37" s="43"/>
      <c r="K37" s="40"/>
      <c r="L37" s="5"/>
      <c r="M37" s="44"/>
      <c r="N37" s="45"/>
      <c r="O37" s="46"/>
      <c r="P37" s="46"/>
      <c r="Q37" s="46"/>
      <c r="R37" s="46"/>
      <c r="S37" s="46"/>
      <c r="T37" s="47"/>
      <c r="AR37" s="4"/>
      <c r="AT37" s="4"/>
      <c r="AU37" s="4"/>
      <c r="AY37" s="4" t="s">
        <v>32</v>
      </c>
      <c r="BE37" s="48">
        <f t="shared" si="0"/>
        <v>0</v>
      </c>
      <c r="BF37" s="48">
        <f t="shared" si="1"/>
        <v>0</v>
      </c>
      <c r="BG37" s="48">
        <f t="shared" si="2"/>
        <v>0</v>
      </c>
      <c r="BH37" s="48">
        <f t="shared" si="3"/>
        <v>0</v>
      </c>
      <c r="BI37" s="48">
        <f t="shared" si="4"/>
        <v>0</v>
      </c>
      <c r="BJ37" s="4" t="s">
        <v>85</v>
      </c>
      <c r="BK37" s="48">
        <f t="shared" si="5"/>
        <v>0</v>
      </c>
      <c r="BL37" s="4" t="s">
        <v>88</v>
      </c>
      <c r="BM37" s="4" t="s">
        <v>35</v>
      </c>
    </row>
    <row r="38" spans="2:65" s="107" customFormat="1" x14ac:dyDescent="0.3">
      <c r="B38" s="37"/>
      <c r="C38" s="38" t="s">
        <v>65</v>
      </c>
      <c r="D38" s="38" t="s">
        <v>47</v>
      </c>
      <c r="E38" s="39" t="s">
        <v>121</v>
      </c>
      <c r="F38" s="109" t="s">
        <v>184</v>
      </c>
      <c r="G38" s="41" t="s">
        <v>107</v>
      </c>
      <c r="H38" s="42">
        <v>8</v>
      </c>
      <c r="I38" s="43"/>
      <c r="J38" s="43"/>
      <c r="K38" s="40"/>
      <c r="L38" s="5"/>
      <c r="M38" s="44"/>
      <c r="N38" s="45"/>
      <c r="O38" s="46"/>
      <c r="P38" s="46"/>
      <c r="Q38" s="46"/>
      <c r="R38" s="46"/>
      <c r="S38" s="46"/>
      <c r="T38" s="47"/>
      <c r="AR38" s="4"/>
      <c r="AT38" s="4"/>
      <c r="AU38" s="4"/>
      <c r="AY38" s="4" t="s">
        <v>32</v>
      </c>
      <c r="BE38" s="48">
        <f t="shared" si="0"/>
        <v>0</v>
      </c>
      <c r="BF38" s="48">
        <f t="shared" si="1"/>
        <v>0</v>
      </c>
      <c r="BG38" s="48">
        <f t="shared" si="2"/>
        <v>0</v>
      </c>
      <c r="BH38" s="48">
        <f t="shared" si="3"/>
        <v>0</v>
      </c>
      <c r="BI38" s="48">
        <f t="shared" si="4"/>
        <v>0</v>
      </c>
      <c r="BJ38" s="4" t="s">
        <v>86</v>
      </c>
      <c r="BK38" s="48">
        <f t="shared" si="5"/>
        <v>0</v>
      </c>
      <c r="BL38" s="4" t="s">
        <v>89</v>
      </c>
      <c r="BM38" s="4" t="s">
        <v>35</v>
      </c>
    </row>
    <row r="39" spans="2:65" s="107" customFormat="1" x14ac:dyDescent="0.3">
      <c r="B39" s="37"/>
      <c r="C39" s="38" t="s">
        <v>66</v>
      </c>
      <c r="D39" s="38" t="s">
        <v>33</v>
      </c>
      <c r="E39" s="39" t="s">
        <v>122</v>
      </c>
      <c r="F39" s="109" t="s">
        <v>184</v>
      </c>
      <c r="G39" s="41" t="s">
        <v>107</v>
      </c>
      <c r="H39" s="42">
        <v>8</v>
      </c>
      <c r="I39" s="43"/>
      <c r="J39" s="43"/>
      <c r="K39" s="40"/>
      <c r="L39" s="5"/>
      <c r="M39" s="44"/>
      <c r="N39" s="45"/>
      <c r="O39" s="46"/>
      <c r="P39" s="46"/>
      <c r="Q39" s="46"/>
      <c r="R39" s="46"/>
      <c r="S39" s="46"/>
      <c r="T39" s="47"/>
      <c r="AR39" s="4"/>
      <c r="AT39" s="4"/>
      <c r="AU39" s="4"/>
      <c r="AY39" s="4" t="s">
        <v>32</v>
      </c>
      <c r="BE39" s="48">
        <f t="shared" ref="BE39:BE47" si="6">IF(N39="základní",J39,0)</f>
        <v>0</v>
      </c>
      <c r="BF39" s="48">
        <f t="shared" ref="BF39:BF47" si="7">IF(N39="snížená",J39,0)</f>
        <v>0</v>
      </c>
      <c r="BG39" s="48">
        <f t="shared" ref="BG39:BG47" si="8">IF(N39="zákl. přenesená",J39,0)</f>
        <v>0</v>
      </c>
      <c r="BH39" s="48">
        <f t="shared" ref="BH39:BH47" si="9">IF(N39="sníž. přenesená",J39,0)</f>
        <v>0</v>
      </c>
      <c r="BI39" s="48">
        <f t="shared" ref="BI39:BI47" si="10">IF(N39="nulová",J39,0)</f>
        <v>0</v>
      </c>
      <c r="BJ39" s="4" t="s">
        <v>87</v>
      </c>
      <c r="BK39" s="48">
        <f t="shared" ref="BK39:BK47" si="11">ROUND(I39*H39,2)</f>
        <v>0</v>
      </c>
      <c r="BL39" s="4" t="s">
        <v>89</v>
      </c>
      <c r="BM39" s="4" t="s">
        <v>35</v>
      </c>
    </row>
    <row r="40" spans="2:65" s="107" customFormat="1" x14ac:dyDescent="0.3">
      <c r="B40" s="37"/>
      <c r="C40" s="38" t="s">
        <v>73</v>
      </c>
      <c r="D40" s="38" t="s">
        <v>47</v>
      </c>
      <c r="E40" s="39" t="s">
        <v>123</v>
      </c>
      <c r="F40" s="109" t="s">
        <v>187</v>
      </c>
      <c r="G40" s="41" t="s">
        <v>107</v>
      </c>
      <c r="H40" s="42">
        <v>6</v>
      </c>
      <c r="I40" s="43"/>
      <c r="J40" s="43"/>
      <c r="K40" s="40"/>
      <c r="L40" s="5"/>
      <c r="M40" s="44"/>
      <c r="N40" s="45"/>
      <c r="O40" s="46"/>
      <c r="P40" s="46"/>
      <c r="Q40" s="46"/>
      <c r="R40" s="46"/>
      <c r="S40" s="46"/>
      <c r="T40" s="47"/>
      <c r="AR40" s="4"/>
      <c r="AT40" s="4"/>
      <c r="AU40" s="4"/>
      <c r="AY40" s="4" t="s">
        <v>32</v>
      </c>
      <c r="BE40" s="48">
        <f t="shared" si="6"/>
        <v>0</v>
      </c>
      <c r="BF40" s="48">
        <f t="shared" si="7"/>
        <v>0</v>
      </c>
      <c r="BG40" s="48">
        <f t="shared" si="8"/>
        <v>0</v>
      </c>
      <c r="BH40" s="48">
        <f t="shared" si="9"/>
        <v>0</v>
      </c>
      <c r="BI40" s="48">
        <f t="shared" si="10"/>
        <v>0</v>
      </c>
      <c r="BJ40" s="4" t="s">
        <v>88</v>
      </c>
      <c r="BK40" s="48">
        <f t="shared" si="11"/>
        <v>0</v>
      </c>
      <c r="BL40" s="4" t="s">
        <v>89</v>
      </c>
      <c r="BM40" s="4" t="s">
        <v>35</v>
      </c>
    </row>
    <row r="41" spans="2:65" s="107" customFormat="1" x14ac:dyDescent="0.3">
      <c r="B41" s="37"/>
      <c r="C41" s="38" t="s">
        <v>74</v>
      </c>
      <c r="D41" s="38" t="s">
        <v>33</v>
      </c>
      <c r="E41" s="39" t="s">
        <v>124</v>
      </c>
      <c r="F41" s="109" t="s">
        <v>187</v>
      </c>
      <c r="G41" s="41" t="s">
        <v>107</v>
      </c>
      <c r="H41" s="42">
        <v>6</v>
      </c>
      <c r="I41" s="43"/>
      <c r="J41" s="43"/>
      <c r="K41" s="40"/>
      <c r="L41" s="5"/>
      <c r="M41" s="44"/>
      <c r="N41" s="45"/>
      <c r="O41" s="46"/>
      <c r="P41" s="46"/>
      <c r="Q41" s="46"/>
      <c r="R41" s="46"/>
      <c r="S41" s="46"/>
      <c r="T41" s="47"/>
      <c r="AR41" s="4"/>
      <c r="AT41" s="4"/>
      <c r="AU41" s="4"/>
      <c r="AY41" s="4" t="s">
        <v>32</v>
      </c>
      <c r="BE41" s="48">
        <f t="shared" si="6"/>
        <v>0</v>
      </c>
      <c r="BF41" s="48">
        <f t="shared" si="7"/>
        <v>0</v>
      </c>
      <c r="BG41" s="48">
        <f t="shared" si="8"/>
        <v>0</v>
      </c>
      <c r="BH41" s="48">
        <f t="shared" si="9"/>
        <v>0</v>
      </c>
      <c r="BI41" s="48">
        <f t="shared" si="10"/>
        <v>0</v>
      </c>
      <c r="BJ41" s="4" t="s">
        <v>89</v>
      </c>
      <c r="BK41" s="48">
        <f t="shared" si="11"/>
        <v>0</v>
      </c>
      <c r="BL41" s="4" t="s">
        <v>89</v>
      </c>
      <c r="BM41" s="4" t="s">
        <v>35</v>
      </c>
    </row>
    <row r="42" spans="2:65" s="107" customFormat="1" x14ac:dyDescent="0.3">
      <c r="B42" s="37"/>
      <c r="C42" s="38" t="s">
        <v>75</v>
      </c>
      <c r="D42" s="38" t="s">
        <v>47</v>
      </c>
      <c r="E42" s="39" t="s">
        <v>125</v>
      </c>
      <c r="F42" s="109" t="s">
        <v>186</v>
      </c>
      <c r="G42" s="41" t="s">
        <v>107</v>
      </c>
      <c r="H42" s="42">
        <v>14</v>
      </c>
      <c r="I42" s="43"/>
      <c r="J42" s="43"/>
      <c r="K42" s="40"/>
      <c r="L42" s="5"/>
      <c r="M42" s="44"/>
      <c r="N42" s="45"/>
      <c r="O42" s="46"/>
      <c r="P42" s="46"/>
      <c r="Q42" s="46"/>
      <c r="R42" s="46"/>
      <c r="S42" s="46"/>
      <c r="T42" s="47"/>
      <c r="AR42" s="4"/>
      <c r="AT42" s="4"/>
      <c r="AU42" s="4"/>
      <c r="AY42" s="4" t="s">
        <v>32</v>
      </c>
      <c r="BE42" s="48">
        <f t="shared" si="6"/>
        <v>0</v>
      </c>
      <c r="BF42" s="48">
        <f t="shared" si="7"/>
        <v>0</v>
      </c>
      <c r="BG42" s="48">
        <f t="shared" si="8"/>
        <v>0</v>
      </c>
      <c r="BH42" s="48">
        <f t="shared" si="9"/>
        <v>0</v>
      </c>
      <c r="BI42" s="48">
        <f t="shared" si="10"/>
        <v>0</v>
      </c>
      <c r="BJ42" s="4" t="s">
        <v>90</v>
      </c>
      <c r="BK42" s="48">
        <f t="shared" si="11"/>
        <v>0</v>
      </c>
      <c r="BL42" s="4" t="s">
        <v>89</v>
      </c>
      <c r="BM42" s="4" t="s">
        <v>35</v>
      </c>
    </row>
    <row r="43" spans="2:65" s="107" customFormat="1" x14ac:dyDescent="0.3">
      <c r="B43" s="37"/>
      <c r="C43" s="38" t="s">
        <v>76</v>
      </c>
      <c r="D43" s="38" t="s">
        <v>33</v>
      </c>
      <c r="E43" s="39" t="s">
        <v>189</v>
      </c>
      <c r="F43" s="109" t="s">
        <v>186</v>
      </c>
      <c r="G43" s="41" t="s">
        <v>107</v>
      </c>
      <c r="H43" s="42">
        <v>14</v>
      </c>
      <c r="I43" s="43"/>
      <c r="J43" s="43"/>
      <c r="K43" s="40"/>
      <c r="L43" s="5"/>
      <c r="M43" s="44"/>
      <c r="N43" s="45"/>
      <c r="O43" s="46"/>
      <c r="P43" s="46"/>
      <c r="Q43" s="46"/>
      <c r="R43" s="46"/>
      <c r="S43" s="46"/>
      <c r="T43" s="47"/>
      <c r="AR43" s="4"/>
      <c r="AT43" s="4"/>
      <c r="AU43" s="4"/>
      <c r="AY43" s="4" t="s">
        <v>32</v>
      </c>
      <c r="BE43" s="48">
        <f t="shared" si="6"/>
        <v>0</v>
      </c>
      <c r="BF43" s="48">
        <f t="shared" si="7"/>
        <v>0</v>
      </c>
      <c r="BG43" s="48">
        <f t="shared" si="8"/>
        <v>0</v>
      </c>
      <c r="BH43" s="48">
        <f t="shared" si="9"/>
        <v>0</v>
      </c>
      <c r="BI43" s="48">
        <f t="shared" si="10"/>
        <v>0</v>
      </c>
      <c r="BJ43" s="4" t="s">
        <v>91</v>
      </c>
      <c r="BK43" s="48">
        <f t="shared" si="11"/>
        <v>0</v>
      </c>
      <c r="BL43" s="4" t="s">
        <v>89</v>
      </c>
      <c r="BM43" s="4" t="s">
        <v>35</v>
      </c>
    </row>
    <row r="44" spans="2:65" s="107" customFormat="1" x14ac:dyDescent="0.3">
      <c r="B44" s="37"/>
      <c r="C44" s="38" t="s">
        <v>77</v>
      </c>
      <c r="D44" s="38" t="s">
        <v>47</v>
      </c>
      <c r="E44" s="39" t="s">
        <v>190</v>
      </c>
      <c r="F44" s="109" t="s">
        <v>185</v>
      </c>
      <c r="G44" s="41" t="s">
        <v>107</v>
      </c>
      <c r="H44" s="42">
        <v>14</v>
      </c>
      <c r="I44" s="43"/>
      <c r="J44" s="43"/>
      <c r="K44" s="40"/>
      <c r="L44" s="5"/>
      <c r="M44" s="44"/>
      <c r="N44" s="45"/>
      <c r="O44" s="46"/>
      <c r="P44" s="46"/>
      <c r="Q44" s="46"/>
      <c r="R44" s="46"/>
      <c r="S44" s="46"/>
      <c r="T44" s="47"/>
      <c r="AR44" s="4"/>
      <c r="AT44" s="4"/>
      <c r="AU44" s="4"/>
      <c r="AY44" s="4" t="s">
        <v>32</v>
      </c>
      <c r="BE44" s="48">
        <f t="shared" si="6"/>
        <v>0</v>
      </c>
      <c r="BF44" s="48">
        <f t="shared" si="7"/>
        <v>0</v>
      </c>
      <c r="BG44" s="48">
        <f t="shared" si="8"/>
        <v>0</v>
      </c>
      <c r="BH44" s="48">
        <f t="shared" si="9"/>
        <v>0</v>
      </c>
      <c r="BI44" s="48">
        <f t="shared" si="10"/>
        <v>0</v>
      </c>
      <c r="BJ44" s="4" t="s">
        <v>92</v>
      </c>
      <c r="BK44" s="48">
        <f t="shared" si="11"/>
        <v>0</v>
      </c>
      <c r="BL44" s="4" t="s">
        <v>89</v>
      </c>
      <c r="BM44" s="4" t="s">
        <v>35</v>
      </c>
    </row>
    <row r="45" spans="2:65" s="107" customFormat="1" x14ac:dyDescent="0.3">
      <c r="B45" s="37"/>
      <c r="C45" s="38" t="s">
        <v>78</v>
      </c>
      <c r="D45" s="38" t="s">
        <v>33</v>
      </c>
      <c r="E45" s="39" t="s">
        <v>191</v>
      </c>
      <c r="F45" s="109" t="s">
        <v>185</v>
      </c>
      <c r="G45" s="41" t="s">
        <v>107</v>
      </c>
      <c r="H45" s="42">
        <v>14</v>
      </c>
      <c r="I45" s="43"/>
      <c r="J45" s="43"/>
      <c r="K45" s="40"/>
      <c r="L45" s="5"/>
      <c r="M45" s="44"/>
      <c r="N45" s="45"/>
      <c r="O45" s="46"/>
      <c r="P45" s="46"/>
      <c r="Q45" s="46"/>
      <c r="R45" s="46"/>
      <c r="S45" s="46"/>
      <c r="T45" s="47"/>
      <c r="AR45" s="4"/>
      <c r="AT45" s="4"/>
      <c r="AU45" s="4"/>
      <c r="AY45" s="4" t="s">
        <v>32</v>
      </c>
      <c r="BE45" s="48">
        <f t="shared" si="6"/>
        <v>0</v>
      </c>
      <c r="BF45" s="48">
        <f t="shared" si="7"/>
        <v>0</v>
      </c>
      <c r="BG45" s="48">
        <f t="shared" si="8"/>
        <v>0</v>
      </c>
      <c r="BH45" s="48">
        <f t="shared" si="9"/>
        <v>0</v>
      </c>
      <c r="BI45" s="48">
        <f t="shared" si="10"/>
        <v>0</v>
      </c>
      <c r="BJ45" s="4" t="s">
        <v>93</v>
      </c>
      <c r="BK45" s="48">
        <f t="shared" si="11"/>
        <v>0</v>
      </c>
      <c r="BL45" s="4" t="s">
        <v>89</v>
      </c>
      <c r="BM45" s="4" t="s">
        <v>35</v>
      </c>
    </row>
    <row r="46" spans="2:65" s="107" customFormat="1" ht="40.5" x14ac:dyDescent="0.3">
      <c r="B46" s="37"/>
      <c r="C46" s="38" t="s">
        <v>79</v>
      </c>
      <c r="D46" s="38" t="s">
        <v>33</v>
      </c>
      <c r="E46" s="39" t="s">
        <v>192</v>
      </c>
      <c r="F46" s="109" t="s">
        <v>203</v>
      </c>
      <c r="G46" s="41" t="s">
        <v>204</v>
      </c>
      <c r="H46" s="42">
        <v>16</v>
      </c>
      <c r="I46" s="43"/>
      <c r="J46" s="43"/>
      <c r="K46" s="40"/>
      <c r="L46" s="5"/>
      <c r="M46" s="44"/>
      <c r="N46" s="45"/>
      <c r="O46" s="46"/>
      <c r="P46" s="46"/>
      <c r="Q46" s="46"/>
      <c r="R46" s="46"/>
      <c r="S46" s="46"/>
      <c r="T46" s="47"/>
      <c r="AR46" s="4"/>
      <c r="AT46" s="4"/>
      <c r="AU46" s="4"/>
      <c r="AY46" s="4" t="s">
        <v>32</v>
      </c>
      <c r="BE46" s="48">
        <f t="shared" si="6"/>
        <v>0</v>
      </c>
      <c r="BF46" s="48">
        <f t="shared" si="7"/>
        <v>0</v>
      </c>
      <c r="BG46" s="48">
        <f t="shared" si="8"/>
        <v>0</v>
      </c>
      <c r="BH46" s="48">
        <f t="shared" si="9"/>
        <v>0</v>
      </c>
      <c r="BI46" s="48">
        <f t="shared" si="10"/>
        <v>0</v>
      </c>
      <c r="BJ46" s="4" t="s">
        <v>94</v>
      </c>
      <c r="BK46" s="48">
        <f t="shared" si="11"/>
        <v>0</v>
      </c>
      <c r="BL46" s="4" t="s">
        <v>89</v>
      </c>
      <c r="BM46" s="4" t="s">
        <v>35</v>
      </c>
    </row>
    <row r="47" spans="2:65" s="107" customFormat="1" ht="54" x14ac:dyDescent="0.3">
      <c r="B47" s="37"/>
      <c r="C47" s="38" t="s">
        <v>80</v>
      </c>
      <c r="D47" s="38" t="s">
        <v>213</v>
      </c>
      <c r="E47" s="39" t="s">
        <v>193</v>
      </c>
      <c r="F47" s="109" t="s">
        <v>212</v>
      </c>
      <c r="G47" s="41" t="s">
        <v>71</v>
      </c>
      <c r="H47" s="42">
        <v>1</v>
      </c>
      <c r="I47" s="43"/>
      <c r="J47" s="43"/>
      <c r="K47" s="40"/>
      <c r="L47" s="5"/>
      <c r="M47" s="44"/>
      <c r="N47" s="45"/>
      <c r="O47" s="46"/>
      <c r="P47" s="46"/>
      <c r="Q47" s="46"/>
      <c r="R47" s="46"/>
      <c r="S47" s="46"/>
      <c r="T47" s="47"/>
      <c r="AR47" s="4"/>
      <c r="AT47" s="4"/>
      <c r="AU47" s="4"/>
      <c r="AY47" s="4" t="s">
        <v>32</v>
      </c>
      <c r="BE47" s="48">
        <f t="shared" si="6"/>
        <v>0</v>
      </c>
      <c r="BF47" s="48">
        <f t="shared" si="7"/>
        <v>0</v>
      </c>
      <c r="BG47" s="48">
        <f t="shared" si="8"/>
        <v>0</v>
      </c>
      <c r="BH47" s="48">
        <f t="shared" si="9"/>
        <v>0</v>
      </c>
      <c r="BI47" s="48">
        <f t="shared" si="10"/>
        <v>0</v>
      </c>
      <c r="BJ47" s="4"/>
      <c r="BK47" s="48">
        <f t="shared" si="11"/>
        <v>0</v>
      </c>
      <c r="BL47" s="4"/>
      <c r="BM47" s="4" t="s">
        <v>35</v>
      </c>
    </row>
    <row r="48" spans="2:65" s="107" customFormat="1" x14ac:dyDescent="0.3">
      <c r="B48" s="37"/>
      <c r="C48" s="38" t="s">
        <v>81</v>
      </c>
      <c r="D48" s="38" t="s">
        <v>33</v>
      </c>
      <c r="E48" s="39" t="s">
        <v>194</v>
      </c>
      <c r="F48" s="109" t="s">
        <v>126</v>
      </c>
      <c r="G48" s="41" t="s">
        <v>71</v>
      </c>
      <c r="H48" s="42">
        <v>1</v>
      </c>
      <c r="I48" s="43"/>
      <c r="J48" s="43"/>
      <c r="K48" s="40"/>
      <c r="L48" s="5"/>
      <c r="M48" s="44"/>
      <c r="N48" s="45"/>
      <c r="O48" s="46"/>
      <c r="P48" s="46"/>
      <c r="Q48" s="46"/>
      <c r="R48" s="46"/>
      <c r="S48" s="46"/>
      <c r="T48" s="47"/>
      <c r="AR48" s="4"/>
      <c r="AT48" s="4"/>
      <c r="AU48" s="4"/>
      <c r="AY48" s="4" t="s">
        <v>32</v>
      </c>
      <c r="BE48" s="48">
        <f t="shared" si="0"/>
        <v>0</v>
      </c>
      <c r="BF48" s="48">
        <f t="shared" si="1"/>
        <v>0</v>
      </c>
      <c r="BG48" s="48">
        <f t="shared" si="2"/>
        <v>0</v>
      </c>
      <c r="BH48" s="48">
        <f t="shared" si="3"/>
        <v>0</v>
      </c>
      <c r="BI48" s="48">
        <f t="shared" si="4"/>
        <v>0</v>
      </c>
      <c r="BJ48" s="4" t="s">
        <v>87</v>
      </c>
      <c r="BK48" s="48">
        <f t="shared" si="5"/>
        <v>0</v>
      </c>
      <c r="BL48" s="4" t="s">
        <v>90</v>
      </c>
      <c r="BM48" s="4" t="s">
        <v>35</v>
      </c>
    </row>
    <row r="49" spans="2:65" s="107" customFormat="1" x14ac:dyDescent="0.3">
      <c r="B49" s="37"/>
      <c r="C49" s="38" t="s">
        <v>82</v>
      </c>
      <c r="D49" s="38" t="s">
        <v>33</v>
      </c>
      <c r="E49" s="39" t="s">
        <v>195</v>
      </c>
      <c r="F49" s="109" t="s">
        <v>127</v>
      </c>
      <c r="G49" s="41" t="s">
        <v>71</v>
      </c>
      <c r="H49" s="42">
        <v>1</v>
      </c>
      <c r="I49" s="43"/>
      <c r="J49" s="43"/>
      <c r="K49" s="40"/>
      <c r="L49" s="5"/>
      <c r="M49" s="44"/>
      <c r="N49" s="45"/>
      <c r="O49" s="46"/>
      <c r="P49" s="46"/>
      <c r="Q49" s="46"/>
      <c r="R49" s="46"/>
      <c r="S49" s="46"/>
      <c r="T49" s="47"/>
      <c r="AR49" s="4"/>
      <c r="AT49" s="4"/>
      <c r="AU49" s="4"/>
      <c r="AY49" s="4" t="s">
        <v>32</v>
      </c>
      <c r="BE49" s="48">
        <f t="shared" si="0"/>
        <v>0</v>
      </c>
      <c r="BF49" s="48">
        <f t="shared" si="1"/>
        <v>0</v>
      </c>
      <c r="BG49" s="48">
        <f t="shared" si="2"/>
        <v>0</v>
      </c>
      <c r="BH49" s="48">
        <f t="shared" si="3"/>
        <v>0</v>
      </c>
      <c r="BI49" s="48">
        <f t="shared" si="4"/>
        <v>0</v>
      </c>
      <c r="BJ49" s="4" t="s">
        <v>88</v>
      </c>
      <c r="BK49" s="48">
        <f t="shared" si="5"/>
        <v>0</v>
      </c>
      <c r="BL49" s="4" t="s">
        <v>91</v>
      </c>
      <c r="BM49" s="4" t="s">
        <v>35</v>
      </c>
    </row>
    <row r="50" spans="2:65" s="107" customFormat="1" x14ac:dyDescent="0.3">
      <c r="B50" s="37"/>
      <c r="C50" s="38" t="s">
        <v>83</v>
      </c>
      <c r="D50" s="38" t="s">
        <v>33</v>
      </c>
      <c r="E50" s="39" t="s">
        <v>214</v>
      </c>
      <c r="F50" s="109" t="s">
        <v>128</v>
      </c>
      <c r="G50" s="41" t="s">
        <v>71</v>
      </c>
      <c r="H50" s="42">
        <v>1</v>
      </c>
      <c r="I50" s="43"/>
      <c r="J50" s="43"/>
      <c r="K50" s="40"/>
      <c r="L50" s="5"/>
      <c r="M50" s="44"/>
      <c r="N50" s="45"/>
      <c r="O50" s="46"/>
      <c r="P50" s="46"/>
      <c r="Q50" s="46"/>
      <c r="R50" s="46"/>
      <c r="S50" s="46"/>
      <c r="T50" s="47"/>
      <c r="AR50" s="4"/>
      <c r="AT50" s="4"/>
      <c r="AU50" s="4"/>
      <c r="AY50" s="4" t="s">
        <v>32</v>
      </c>
      <c r="BE50" s="48">
        <f t="shared" si="0"/>
        <v>0</v>
      </c>
      <c r="BF50" s="48">
        <f t="shared" si="1"/>
        <v>0</v>
      </c>
      <c r="BG50" s="48">
        <f t="shared" si="2"/>
        <v>0</v>
      </c>
      <c r="BH50" s="48">
        <f t="shared" si="3"/>
        <v>0</v>
      </c>
      <c r="BI50" s="48">
        <f t="shared" si="4"/>
        <v>0</v>
      </c>
      <c r="BJ50" s="4" t="s">
        <v>89</v>
      </c>
      <c r="BK50" s="48">
        <f t="shared" si="5"/>
        <v>0</v>
      </c>
      <c r="BL50" s="4" t="s">
        <v>92</v>
      </c>
      <c r="BM50" s="4" t="s">
        <v>35</v>
      </c>
    </row>
    <row r="51" spans="2:65" s="107" customFormat="1" x14ac:dyDescent="0.3">
      <c r="B51" s="37"/>
      <c r="C51" s="38" t="s">
        <v>84</v>
      </c>
      <c r="D51" s="38" t="s">
        <v>33</v>
      </c>
      <c r="E51" s="39" t="s">
        <v>129</v>
      </c>
      <c r="F51" s="109" t="s">
        <v>179</v>
      </c>
      <c r="G51" s="41" t="s">
        <v>71</v>
      </c>
      <c r="H51" s="42">
        <v>1</v>
      </c>
      <c r="I51" s="43"/>
      <c r="J51" s="43"/>
      <c r="K51" s="40"/>
      <c r="L51" s="5"/>
      <c r="M51" s="44"/>
      <c r="N51" s="45"/>
      <c r="O51" s="46"/>
      <c r="P51" s="46"/>
      <c r="Q51" s="46"/>
      <c r="R51" s="46"/>
      <c r="S51" s="46"/>
      <c r="T51" s="47"/>
      <c r="AR51" s="4"/>
      <c r="AT51" s="4"/>
      <c r="AU51" s="4"/>
      <c r="AY51" s="4" t="s">
        <v>32</v>
      </c>
      <c r="BE51" s="48">
        <f t="shared" si="0"/>
        <v>0</v>
      </c>
      <c r="BF51" s="48">
        <f t="shared" si="1"/>
        <v>0</v>
      </c>
      <c r="BG51" s="48">
        <f t="shared" si="2"/>
        <v>0</v>
      </c>
      <c r="BH51" s="48">
        <f t="shared" si="3"/>
        <v>0</v>
      </c>
      <c r="BI51" s="48">
        <f t="shared" si="4"/>
        <v>0</v>
      </c>
      <c r="BJ51" s="4" t="s">
        <v>91</v>
      </c>
      <c r="BK51" s="48">
        <f t="shared" si="5"/>
        <v>0</v>
      </c>
      <c r="BL51" s="4" t="s">
        <v>94</v>
      </c>
      <c r="BM51" s="4" t="s">
        <v>35</v>
      </c>
    </row>
    <row r="52" spans="2:65" s="107" customFormat="1" x14ac:dyDescent="0.3">
      <c r="B52" s="37"/>
      <c r="C52" s="38" t="s">
        <v>85</v>
      </c>
      <c r="D52" s="38" t="s">
        <v>33</v>
      </c>
      <c r="E52" s="39" t="s">
        <v>133</v>
      </c>
      <c r="F52" s="109" t="s">
        <v>130</v>
      </c>
      <c r="G52" s="41" t="s">
        <v>71</v>
      </c>
      <c r="H52" s="42">
        <v>1</v>
      </c>
      <c r="I52" s="43"/>
      <c r="J52" s="43"/>
      <c r="K52" s="40"/>
      <c r="L52" s="5"/>
      <c r="M52" s="44"/>
      <c r="N52" s="45"/>
      <c r="O52" s="46"/>
      <c r="P52" s="46"/>
      <c r="Q52" s="46"/>
      <c r="R52" s="46"/>
      <c r="S52" s="46"/>
      <c r="T52" s="47"/>
      <c r="AR52" s="4"/>
      <c r="AT52" s="4"/>
      <c r="AU52" s="4"/>
      <c r="AY52" s="4" t="s">
        <v>32</v>
      </c>
      <c r="BE52" s="48">
        <f t="shared" si="0"/>
        <v>0</v>
      </c>
      <c r="BF52" s="48">
        <f t="shared" si="1"/>
        <v>0</v>
      </c>
      <c r="BG52" s="48">
        <f t="shared" si="2"/>
        <v>0</v>
      </c>
      <c r="BH52" s="48">
        <f t="shared" si="3"/>
        <v>0</v>
      </c>
      <c r="BI52" s="48">
        <f t="shared" si="4"/>
        <v>0</v>
      </c>
      <c r="BJ52" s="4" t="s">
        <v>92</v>
      </c>
      <c r="BK52" s="48">
        <f t="shared" si="5"/>
        <v>0</v>
      </c>
      <c r="BL52" s="4" t="s">
        <v>95</v>
      </c>
      <c r="BM52" s="4" t="s">
        <v>35</v>
      </c>
    </row>
    <row r="53" spans="2:65" s="107" customFormat="1" x14ac:dyDescent="0.3">
      <c r="B53" s="37"/>
      <c r="C53" s="38" t="s">
        <v>86</v>
      </c>
      <c r="D53" s="38" t="s">
        <v>33</v>
      </c>
      <c r="E53" s="39" t="s">
        <v>134</v>
      </c>
      <c r="F53" s="109" t="s">
        <v>131</v>
      </c>
      <c r="G53" s="41" t="s">
        <v>71</v>
      </c>
      <c r="H53" s="42">
        <v>1</v>
      </c>
      <c r="I53" s="43"/>
      <c r="J53" s="43"/>
      <c r="K53" s="40"/>
      <c r="L53" s="5"/>
      <c r="M53" s="44"/>
      <c r="N53" s="45"/>
      <c r="O53" s="46"/>
      <c r="P53" s="46"/>
      <c r="Q53" s="46"/>
      <c r="R53" s="46"/>
      <c r="S53" s="46"/>
      <c r="T53" s="47"/>
      <c r="AR53" s="4"/>
      <c r="AT53" s="4"/>
      <c r="AU53" s="4"/>
      <c r="AY53" s="4" t="s">
        <v>32</v>
      </c>
      <c r="BE53" s="48">
        <f t="shared" si="0"/>
        <v>0</v>
      </c>
      <c r="BF53" s="48">
        <f t="shared" si="1"/>
        <v>0</v>
      </c>
      <c r="BG53" s="48">
        <f t="shared" si="2"/>
        <v>0</v>
      </c>
      <c r="BH53" s="48">
        <f t="shared" si="3"/>
        <v>0</v>
      </c>
      <c r="BI53" s="48">
        <f t="shared" si="4"/>
        <v>0</v>
      </c>
      <c r="BJ53" s="4" t="s">
        <v>93</v>
      </c>
      <c r="BK53" s="48">
        <f t="shared" si="5"/>
        <v>0</v>
      </c>
      <c r="BL53" s="4" t="s">
        <v>96</v>
      </c>
      <c r="BM53" s="4" t="s">
        <v>35</v>
      </c>
    </row>
    <row r="54" spans="2:65" s="107" customFormat="1" x14ac:dyDescent="0.3">
      <c r="B54" s="37"/>
      <c r="C54" s="38" t="s">
        <v>87</v>
      </c>
      <c r="D54" s="38" t="s">
        <v>33</v>
      </c>
      <c r="E54" s="39" t="s">
        <v>135</v>
      </c>
      <c r="F54" s="109" t="s">
        <v>188</v>
      </c>
      <c r="G54" s="41" t="s">
        <v>71</v>
      </c>
      <c r="H54" s="42">
        <v>1</v>
      </c>
      <c r="I54" s="43"/>
      <c r="J54" s="43"/>
      <c r="K54" s="40"/>
      <c r="L54" s="5"/>
      <c r="M54" s="44"/>
      <c r="N54" s="45"/>
      <c r="O54" s="46"/>
      <c r="P54" s="46"/>
      <c r="Q54" s="46"/>
      <c r="R54" s="46"/>
      <c r="S54" s="46"/>
      <c r="T54" s="47"/>
      <c r="AR54" s="4"/>
      <c r="AT54" s="4"/>
      <c r="AU54" s="4"/>
      <c r="AY54" s="4" t="s">
        <v>32</v>
      </c>
      <c r="BE54" s="48">
        <f t="shared" si="0"/>
        <v>0</v>
      </c>
      <c r="BF54" s="48">
        <f t="shared" si="1"/>
        <v>0</v>
      </c>
      <c r="BG54" s="48">
        <f t="shared" si="2"/>
        <v>0</v>
      </c>
      <c r="BH54" s="48">
        <f t="shared" si="3"/>
        <v>0</v>
      </c>
      <c r="BI54" s="48">
        <f t="shared" si="4"/>
        <v>0</v>
      </c>
      <c r="BJ54" s="4" t="s">
        <v>94</v>
      </c>
      <c r="BK54" s="48">
        <f t="shared" si="5"/>
        <v>0</v>
      </c>
      <c r="BL54" s="4" t="s">
        <v>97</v>
      </c>
      <c r="BM54" s="4" t="s">
        <v>35</v>
      </c>
    </row>
    <row r="55" spans="2:65" s="107" customFormat="1" x14ac:dyDescent="0.3">
      <c r="B55" s="37"/>
      <c r="C55" s="38" t="s">
        <v>88</v>
      </c>
      <c r="D55" s="38" t="s">
        <v>33</v>
      </c>
      <c r="E55" s="39" t="s">
        <v>136</v>
      </c>
      <c r="F55" s="109" t="s">
        <v>132</v>
      </c>
      <c r="G55" s="41" t="s">
        <v>71</v>
      </c>
      <c r="H55" s="42">
        <v>1</v>
      </c>
      <c r="I55" s="43"/>
      <c r="J55" s="43"/>
      <c r="K55" s="40"/>
      <c r="L55" s="5"/>
      <c r="M55" s="44"/>
      <c r="N55" s="45"/>
      <c r="O55" s="46"/>
      <c r="P55" s="46"/>
      <c r="Q55" s="46"/>
      <c r="R55" s="46"/>
      <c r="S55" s="46"/>
      <c r="T55" s="47"/>
      <c r="AR55" s="4"/>
      <c r="AT55" s="4"/>
      <c r="AU55" s="4"/>
      <c r="AY55" s="4" t="s">
        <v>32</v>
      </c>
      <c r="BE55" s="48">
        <f t="shared" si="0"/>
        <v>0</v>
      </c>
      <c r="BF55" s="48">
        <f t="shared" si="1"/>
        <v>0</v>
      </c>
      <c r="BG55" s="48">
        <f t="shared" si="2"/>
        <v>0</v>
      </c>
      <c r="BH55" s="48">
        <f t="shared" si="3"/>
        <v>0</v>
      </c>
      <c r="BI55" s="48">
        <f t="shared" si="4"/>
        <v>0</v>
      </c>
      <c r="BJ55" s="4" t="s">
        <v>95</v>
      </c>
      <c r="BK55" s="48">
        <f t="shared" si="5"/>
        <v>0</v>
      </c>
      <c r="BL55" s="4" t="s">
        <v>98</v>
      </c>
      <c r="BM55" s="4" t="s">
        <v>35</v>
      </c>
    </row>
    <row r="56" spans="2:65" s="107" customFormat="1" x14ac:dyDescent="0.3">
      <c r="B56" s="37"/>
      <c r="C56" s="38" t="s">
        <v>89</v>
      </c>
      <c r="D56" s="38" t="s">
        <v>33</v>
      </c>
      <c r="E56" s="39" t="s">
        <v>137</v>
      </c>
      <c r="F56" s="109" t="s">
        <v>143</v>
      </c>
      <c r="G56" s="41" t="s">
        <v>71</v>
      </c>
      <c r="H56" s="42">
        <v>1</v>
      </c>
      <c r="I56" s="43"/>
      <c r="J56" s="43"/>
      <c r="K56" s="40"/>
      <c r="L56" s="5"/>
      <c r="M56" s="44"/>
      <c r="N56" s="45"/>
      <c r="O56" s="46"/>
      <c r="P56" s="46"/>
      <c r="Q56" s="46"/>
      <c r="R56" s="46"/>
      <c r="S56" s="46"/>
      <c r="T56" s="47"/>
      <c r="AR56" s="4"/>
      <c r="AT56" s="4"/>
      <c r="AU56" s="4"/>
      <c r="AY56" s="4" t="s">
        <v>32</v>
      </c>
      <c r="BE56" s="48">
        <f t="shared" si="0"/>
        <v>0</v>
      </c>
      <c r="BF56" s="48">
        <f t="shared" si="1"/>
        <v>0</v>
      </c>
      <c r="BG56" s="48">
        <f t="shared" si="2"/>
        <v>0</v>
      </c>
      <c r="BH56" s="48">
        <f t="shared" si="3"/>
        <v>0</v>
      </c>
      <c r="BI56" s="48">
        <f t="shared" si="4"/>
        <v>0</v>
      </c>
      <c r="BJ56" s="4" t="s">
        <v>96</v>
      </c>
      <c r="BK56" s="48">
        <f t="shared" si="5"/>
        <v>0</v>
      </c>
      <c r="BL56" s="4" t="s">
        <v>99</v>
      </c>
      <c r="BM56" s="4" t="s">
        <v>35</v>
      </c>
    </row>
    <row r="57" spans="2:65" s="107" customFormat="1" x14ac:dyDescent="0.3">
      <c r="B57" s="37"/>
      <c r="C57" s="38" t="s">
        <v>90</v>
      </c>
      <c r="D57" s="38" t="s">
        <v>33</v>
      </c>
      <c r="E57" s="39" t="s">
        <v>138</v>
      </c>
      <c r="F57" s="109" t="s">
        <v>144</v>
      </c>
      <c r="G57" s="41" t="s">
        <v>71</v>
      </c>
      <c r="H57" s="42">
        <v>1</v>
      </c>
      <c r="I57" s="43"/>
      <c r="J57" s="43"/>
      <c r="K57" s="40"/>
      <c r="L57" s="5"/>
      <c r="M57" s="44"/>
      <c r="N57" s="45"/>
      <c r="O57" s="46"/>
      <c r="P57" s="46"/>
      <c r="Q57" s="46"/>
      <c r="R57" s="46"/>
      <c r="S57" s="46"/>
      <c r="T57" s="47"/>
      <c r="AR57" s="4"/>
      <c r="AT57" s="4"/>
      <c r="AU57" s="4"/>
      <c r="AY57" s="4" t="s">
        <v>32</v>
      </c>
      <c r="BE57" s="48">
        <f t="shared" si="0"/>
        <v>0</v>
      </c>
      <c r="BF57" s="48">
        <f t="shared" si="1"/>
        <v>0</v>
      </c>
      <c r="BG57" s="48">
        <f t="shared" si="2"/>
        <v>0</v>
      </c>
      <c r="BH57" s="48">
        <f t="shared" si="3"/>
        <v>0</v>
      </c>
      <c r="BI57" s="48">
        <f t="shared" si="4"/>
        <v>0</v>
      </c>
      <c r="BJ57" s="4" t="s">
        <v>97</v>
      </c>
      <c r="BK57" s="48">
        <f t="shared" si="5"/>
        <v>0</v>
      </c>
      <c r="BL57" s="4" t="s">
        <v>100</v>
      </c>
      <c r="BM57" s="4" t="s">
        <v>35</v>
      </c>
    </row>
    <row r="58" spans="2:65" s="107" customFormat="1" x14ac:dyDescent="0.3">
      <c r="B58" s="37"/>
      <c r="C58" s="38" t="s">
        <v>91</v>
      </c>
      <c r="D58" s="38" t="s">
        <v>33</v>
      </c>
      <c r="E58" s="39" t="s">
        <v>139</v>
      </c>
      <c r="F58" s="109" t="s">
        <v>145</v>
      </c>
      <c r="G58" s="41" t="s">
        <v>71</v>
      </c>
      <c r="H58" s="42">
        <v>1</v>
      </c>
      <c r="I58" s="43"/>
      <c r="J58" s="43"/>
      <c r="K58" s="40"/>
      <c r="L58" s="5"/>
      <c r="M58" s="44"/>
      <c r="N58" s="45"/>
      <c r="O58" s="46"/>
      <c r="P58" s="46"/>
      <c r="Q58" s="46"/>
      <c r="R58" s="46"/>
      <c r="S58" s="46"/>
      <c r="T58" s="47"/>
      <c r="AR58" s="4"/>
      <c r="AT58" s="4"/>
      <c r="AU58" s="4"/>
      <c r="AY58" s="4" t="s">
        <v>32</v>
      </c>
      <c r="BE58" s="48">
        <f t="shared" si="0"/>
        <v>0</v>
      </c>
      <c r="BF58" s="48">
        <f t="shared" si="1"/>
        <v>0</v>
      </c>
      <c r="BG58" s="48">
        <f t="shared" si="2"/>
        <v>0</v>
      </c>
      <c r="BH58" s="48">
        <f t="shared" si="3"/>
        <v>0</v>
      </c>
      <c r="BI58" s="48">
        <f t="shared" si="4"/>
        <v>0</v>
      </c>
      <c r="BJ58" s="4" t="s">
        <v>98</v>
      </c>
      <c r="BK58" s="48">
        <f t="shared" si="5"/>
        <v>0</v>
      </c>
      <c r="BL58" s="4" t="s">
        <v>101</v>
      </c>
      <c r="BM58" s="4" t="s">
        <v>35</v>
      </c>
    </row>
    <row r="59" spans="2:65" s="107" customFormat="1" x14ac:dyDescent="0.3">
      <c r="B59" s="37"/>
      <c r="C59" s="38" t="s">
        <v>92</v>
      </c>
      <c r="D59" s="38" t="s">
        <v>33</v>
      </c>
      <c r="E59" s="39" t="s">
        <v>140</v>
      </c>
      <c r="F59" s="109" t="s">
        <v>146</v>
      </c>
      <c r="G59" s="41" t="s">
        <v>71</v>
      </c>
      <c r="H59" s="42">
        <v>1</v>
      </c>
      <c r="I59" s="43"/>
      <c r="J59" s="43"/>
      <c r="K59" s="40"/>
      <c r="L59" s="5"/>
      <c r="M59" s="44"/>
      <c r="N59" s="45"/>
      <c r="O59" s="46"/>
      <c r="P59" s="46"/>
      <c r="Q59" s="46"/>
      <c r="R59" s="46"/>
      <c r="S59" s="46"/>
      <c r="T59" s="47"/>
      <c r="AR59" s="4"/>
      <c r="AT59" s="4"/>
      <c r="AU59" s="4"/>
      <c r="AY59" s="4" t="s">
        <v>32</v>
      </c>
      <c r="BE59" s="48">
        <f t="shared" si="0"/>
        <v>0</v>
      </c>
      <c r="BF59" s="48">
        <f t="shared" si="1"/>
        <v>0</v>
      </c>
      <c r="BG59" s="48">
        <f t="shared" si="2"/>
        <v>0</v>
      </c>
      <c r="BH59" s="48">
        <f t="shared" si="3"/>
        <v>0</v>
      </c>
      <c r="BI59" s="48">
        <f t="shared" si="4"/>
        <v>0</v>
      </c>
      <c r="BJ59" s="4" t="s">
        <v>99</v>
      </c>
      <c r="BK59" s="48">
        <f t="shared" si="5"/>
        <v>0</v>
      </c>
      <c r="BL59" s="4" t="s">
        <v>102</v>
      </c>
      <c r="BM59" s="4" t="s">
        <v>35</v>
      </c>
    </row>
    <row r="60" spans="2:65" s="107" customFormat="1" ht="27" x14ac:dyDescent="0.3">
      <c r="B60" s="37"/>
      <c r="C60" s="38" t="s">
        <v>93</v>
      </c>
      <c r="D60" s="38" t="s">
        <v>33</v>
      </c>
      <c r="E60" s="39" t="s">
        <v>141</v>
      </c>
      <c r="F60" s="109" t="s">
        <v>147</v>
      </c>
      <c r="G60" s="41" t="s">
        <v>71</v>
      </c>
      <c r="H60" s="42">
        <v>1</v>
      </c>
      <c r="I60" s="43"/>
      <c r="J60" s="43"/>
      <c r="K60" s="40"/>
      <c r="L60" s="5"/>
      <c r="M60" s="44"/>
      <c r="N60" s="45"/>
      <c r="O60" s="46"/>
      <c r="P60" s="46"/>
      <c r="Q60" s="46"/>
      <c r="R60" s="46"/>
      <c r="S60" s="46"/>
      <c r="T60" s="47"/>
      <c r="AR60" s="4"/>
      <c r="AT60" s="4"/>
      <c r="AU60" s="4"/>
      <c r="AY60" s="4" t="s">
        <v>32</v>
      </c>
      <c r="BE60" s="48">
        <f t="shared" si="0"/>
        <v>0</v>
      </c>
      <c r="BF60" s="48">
        <f t="shared" si="1"/>
        <v>0</v>
      </c>
      <c r="BG60" s="48">
        <f t="shared" si="2"/>
        <v>0</v>
      </c>
      <c r="BH60" s="48">
        <f t="shared" si="3"/>
        <v>0</v>
      </c>
      <c r="BI60" s="48">
        <f t="shared" si="4"/>
        <v>0</v>
      </c>
      <c r="BJ60" s="4" t="s">
        <v>100</v>
      </c>
      <c r="BK60" s="48">
        <f t="shared" si="5"/>
        <v>0</v>
      </c>
      <c r="BL60" s="4" t="s">
        <v>118</v>
      </c>
      <c r="BM60" s="4" t="s">
        <v>35</v>
      </c>
    </row>
    <row r="61" spans="2:65" s="107" customFormat="1" x14ac:dyDescent="0.3">
      <c r="B61" s="37"/>
      <c r="C61" s="38" t="s">
        <v>94</v>
      </c>
      <c r="D61" s="38" t="s">
        <v>33</v>
      </c>
      <c r="E61" s="39" t="s">
        <v>142</v>
      </c>
      <c r="F61" s="109" t="s">
        <v>148</v>
      </c>
      <c r="G61" s="41" t="s">
        <v>71</v>
      </c>
      <c r="H61" s="42">
        <v>1</v>
      </c>
      <c r="I61" s="43"/>
      <c r="J61" s="43"/>
      <c r="K61" s="40"/>
      <c r="L61" s="5"/>
      <c r="M61" s="44"/>
      <c r="N61" s="45"/>
      <c r="O61" s="46"/>
      <c r="P61" s="46"/>
      <c r="Q61" s="46"/>
      <c r="R61" s="46"/>
      <c r="S61" s="46"/>
      <c r="T61" s="47"/>
      <c r="AR61" s="4"/>
      <c r="AT61" s="4"/>
      <c r="AU61" s="4"/>
      <c r="AY61" s="4" t="s">
        <v>32</v>
      </c>
      <c r="BE61" s="48">
        <f t="shared" si="0"/>
        <v>0</v>
      </c>
      <c r="BF61" s="48">
        <f t="shared" si="1"/>
        <v>0</v>
      </c>
      <c r="BG61" s="48">
        <f t="shared" si="2"/>
        <v>0</v>
      </c>
      <c r="BH61" s="48">
        <f t="shared" si="3"/>
        <v>0</v>
      </c>
      <c r="BI61" s="48">
        <f t="shared" si="4"/>
        <v>0</v>
      </c>
      <c r="BJ61" s="4" t="s">
        <v>101</v>
      </c>
      <c r="BK61" s="48">
        <f t="shared" si="5"/>
        <v>0</v>
      </c>
      <c r="BL61" s="4" t="s">
        <v>180</v>
      </c>
      <c r="BM61" s="4" t="s">
        <v>35</v>
      </c>
    </row>
    <row r="62" spans="2:65" s="107" customFormat="1" x14ac:dyDescent="0.3">
      <c r="B62" s="37"/>
      <c r="C62" s="38" t="s">
        <v>95</v>
      </c>
      <c r="D62" s="38" t="s">
        <v>33</v>
      </c>
      <c r="E62" s="39" t="s">
        <v>176</v>
      </c>
      <c r="F62" s="109" t="s">
        <v>149</v>
      </c>
      <c r="G62" s="41" t="s">
        <v>71</v>
      </c>
      <c r="H62" s="42">
        <v>1</v>
      </c>
      <c r="I62" s="43"/>
      <c r="J62" s="43"/>
      <c r="K62" s="40"/>
      <c r="L62" s="5"/>
      <c r="M62" s="44"/>
      <c r="N62" s="45"/>
      <c r="O62" s="46"/>
      <c r="P62" s="46"/>
      <c r="Q62" s="46"/>
      <c r="R62" s="46"/>
      <c r="S62" s="46"/>
      <c r="T62" s="47"/>
      <c r="AR62" s="4"/>
      <c r="AT62" s="4"/>
      <c r="AU62" s="4"/>
      <c r="AY62" s="4"/>
      <c r="BE62" s="48">
        <f t="shared" si="0"/>
        <v>0</v>
      </c>
      <c r="BF62" s="48">
        <f t="shared" si="1"/>
        <v>0</v>
      </c>
      <c r="BG62" s="48">
        <f t="shared" si="2"/>
        <v>0</v>
      </c>
      <c r="BH62" s="48">
        <f t="shared" si="3"/>
        <v>0</v>
      </c>
      <c r="BI62" s="48">
        <f t="shared" si="4"/>
        <v>0</v>
      </c>
      <c r="BJ62" s="4"/>
      <c r="BK62" s="48">
        <f t="shared" si="5"/>
        <v>0</v>
      </c>
      <c r="BL62" s="4"/>
      <c r="BM62" s="4" t="s">
        <v>35</v>
      </c>
    </row>
    <row r="63" spans="2:65" s="107" customFormat="1" x14ac:dyDescent="0.3">
      <c r="B63" s="37"/>
      <c r="C63" s="38">
        <v>44</v>
      </c>
      <c r="D63" s="38" t="s">
        <v>33</v>
      </c>
      <c r="E63" s="39" t="s">
        <v>217</v>
      </c>
      <c r="F63" s="40" t="s">
        <v>218</v>
      </c>
      <c r="G63" s="41" t="s">
        <v>71</v>
      </c>
      <c r="H63" s="42">
        <v>1</v>
      </c>
      <c r="I63" s="43"/>
      <c r="J63" s="43"/>
      <c r="K63" s="40"/>
      <c r="L63" s="5"/>
      <c r="M63" s="44"/>
      <c r="N63" s="45"/>
      <c r="O63" s="46"/>
      <c r="P63" s="46"/>
      <c r="Q63" s="46"/>
      <c r="R63" s="46"/>
      <c r="S63" s="46"/>
      <c r="T63" s="47"/>
      <c r="AR63" s="4"/>
      <c r="AT63" s="4"/>
      <c r="AU63" s="4"/>
      <c r="AY63" s="4" t="s">
        <v>32</v>
      </c>
      <c r="BE63" s="48">
        <f t="shared" si="0"/>
        <v>0</v>
      </c>
      <c r="BF63" s="48">
        <f t="shared" si="1"/>
        <v>0</v>
      </c>
      <c r="BG63" s="48">
        <f t="shared" si="2"/>
        <v>0</v>
      </c>
      <c r="BH63" s="48">
        <f t="shared" si="3"/>
        <v>0</v>
      </c>
      <c r="BI63" s="48">
        <f t="shared" si="4"/>
        <v>0</v>
      </c>
      <c r="BJ63" s="4" t="s">
        <v>118</v>
      </c>
      <c r="BK63" s="48">
        <f t="shared" si="5"/>
        <v>0</v>
      </c>
      <c r="BL63" s="4" t="s">
        <v>119</v>
      </c>
      <c r="BM63" s="4" t="s">
        <v>35</v>
      </c>
    </row>
    <row r="64" spans="2:65" s="107" customFormat="1" x14ac:dyDescent="0.3">
      <c r="B64" s="37"/>
      <c r="C64" s="38"/>
      <c r="D64" s="38"/>
      <c r="E64" s="39"/>
      <c r="F64" s="40"/>
      <c r="G64" s="41"/>
      <c r="H64" s="42"/>
      <c r="I64" s="43"/>
      <c r="J64" s="43"/>
      <c r="K64" s="40"/>
      <c r="L64" s="5"/>
      <c r="M64" s="44"/>
      <c r="N64" s="45"/>
      <c r="O64" s="46"/>
      <c r="P64" s="46"/>
      <c r="Q64" s="46"/>
      <c r="R64" s="46"/>
      <c r="S64" s="46"/>
      <c r="T64" s="47"/>
      <c r="AR64" s="4"/>
      <c r="AT64" s="4"/>
      <c r="AU64" s="4"/>
      <c r="AY64" s="4" t="s">
        <v>32</v>
      </c>
      <c r="BE64" s="48">
        <f t="shared" si="0"/>
        <v>0</v>
      </c>
      <c r="BF64" s="48">
        <f t="shared" si="1"/>
        <v>0</v>
      </c>
      <c r="BG64" s="48">
        <f t="shared" si="2"/>
        <v>0</v>
      </c>
      <c r="BH64" s="48">
        <f t="shared" si="3"/>
        <v>0</v>
      </c>
      <c r="BI64" s="48">
        <f t="shared" si="4"/>
        <v>0</v>
      </c>
      <c r="BJ64" s="4" t="s">
        <v>180</v>
      </c>
      <c r="BK64" s="48">
        <f>ROUND(I64*H64,2)</f>
        <v>0</v>
      </c>
      <c r="BL64" s="4" t="s">
        <v>181</v>
      </c>
      <c r="BM64" s="4" t="s">
        <v>35</v>
      </c>
    </row>
    <row r="65" spans="1:65" s="107" customFormat="1" ht="22.5" customHeight="1" x14ac:dyDescent="0.3">
      <c r="B65" s="37"/>
      <c r="C65" s="78"/>
      <c r="D65" s="78"/>
      <c r="E65" s="79"/>
      <c r="F65" s="80"/>
      <c r="G65" s="81"/>
      <c r="H65" s="82"/>
      <c r="I65" s="83"/>
      <c r="J65" s="83"/>
      <c r="K65" s="80"/>
      <c r="L65" s="5"/>
      <c r="M65" s="84"/>
      <c r="N65" s="45"/>
      <c r="O65" s="46"/>
      <c r="P65" s="46"/>
      <c r="Q65" s="46"/>
      <c r="R65" s="46"/>
      <c r="S65" s="46"/>
      <c r="T65" s="47"/>
      <c r="AR65" s="4"/>
      <c r="AT65" s="4"/>
      <c r="AU65" s="4"/>
      <c r="AY65" s="4"/>
      <c r="BE65" s="48"/>
      <c r="BF65" s="48"/>
      <c r="BG65" s="48"/>
      <c r="BH65" s="48"/>
      <c r="BI65" s="48"/>
      <c r="BJ65" s="4"/>
      <c r="BK65" s="48"/>
      <c r="BL65" s="4"/>
      <c r="BM65" s="4"/>
    </row>
    <row r="66" spans="1:65" s="3" customFormat="1" x14ac:dyDescent="0.3">
      <c r="B66" s="49"/>
      <c r="D66" s="50"/>
      <c r="E66" s="51"/>
      <c r="F66" s="52"/>
      <c r="H66" s="53"/>
      <c r="L66" s="49"/>
      <c r="M66" s="54"/>
      <c r="N66" s="55"/>
      <c r="O66" s="55"/>
      <c r="P66" s="55"/>
      <c r="Q66" s="55"/>
      <c r="R66" s="55"/>
      <c r="S66" s="55"/>
      <c r="T66" s="56"/>
      <c r="AT66" s="51" t="s">
        <v>36</v>
      </c>
      <c r="AU66" s="51" t="s">
        <v>15</v>
      </c>
      <c r="AV66" s="3" t="s">
        <v>15</v>
      </c>
      <c r="AW66" s="3" t="s">
        <v>8</v>
      </c>
      <c r="AX66" s="3" t="s">
        <v>2</v>
      </c>
      <c r="AY66" s="51" t="s">
        <v>32</v>
      </c>
    </row>
    <row r="67" spans="1:65" s="107" customFormat="1" ht="6.95" customHeight="1" x14ac:dyDescent="0.3">
      <c r="B67" s="6"/>
      <c r="C67" s="7"/>
      <c r="D67" s="7"/>
      <c r="E67" s="7"/>
      <c r="F67" s="7"/>
      <c r="G67" s="7"/>
      <c r="H67" s="7"/>
      <c r="I67" s="7"/>
      <c r="J67" s="7"/>
      <c r="K67" s="7"/>
      <c r="L67" s="5"/>
    </row>
    <row r="69" spans="1:65" ht="14.25" thickBot="1" x14ac:dyDescent="0.35"/>
    <row r="70" spans="1:65" x14ac:dyDescent="0.3">
      <c r="A70" s="75"/>
      <c r="C70" s="61" t="s">
        <v>38</v>
      </c>
      <c r="D70" s="62"/>
      <c r="E70" s="62"/>
      <c r="F70" s="63"/>
    </row>
    <row r="71" spans="1:65" x14ac:dyDescent="0.3">
      <c r="C71" s="64" t="s">
        <v>45</v>
      </c>
      <c r="D71" s="65"/>
      <c r="E71" s="65"/>
      <c r="F71" s="66"/>
    </row>
    <row r="72" spans="1:65" x14ac:dyDescent="0.3">
      <c r="C72" s="64" t="s">
        <v>39</v>
      </c>
      <c r="D72" s="65"/>
      <c r="E72" s="65"/>
      <c r="F72" s="66"/>
    </row>
    <row r="73" spans="1:65" x14ac:dyDescent="0.3">
      <c r="C73" s="64" t="s">
        <v>40</v>
      </c>
      <c r="D73" s="65"/>
      <c r="E73" s="65"/>
      <c r="F73" s="66"/>
    </row>
    <row r="74" spans="1:65" x14ac:dyDescent="0.3">
      <c r="C74" s="64" t="s">
        <v>41</v>
      </c>
      <c r="D74" s="65"/>
      <c r="E74" s="65"/>
      <c r="F74" s="66"/>
    </row>
    <row r="75" spans="1:65" x14ac:dyDescent="0.3">
      <c r="C75" s="64" t="s">
        <v>22</v>
      </c>
      <c r="D75" s="65"/>
      <c r="E75" s="65"/>
      <c r="F75" s="66"/>
    </row>
    <row r="76" spans="1:65" x14ac:dyDescent="0.3">
      <c r="C76" s="64" t="s">
        <v>42</v>
      </c>
      <c r="D76" s="65"/>
      <c r="E76" s="65"/>
      <c r="F76" s="66"/>
    </row>
    <row r="77" spans="1:65" x14ac:dyDescent="0.3">
      <c r="C77" s="64" t="s">
        <v>37</v>
      </c>
      <c r="D77" s="65"/>
      <c r="E77" s="65"/>
      <c r="F77" s="66"/>
    </row>
    <row r="78" spans="1:65" x14ac:dyDescent="0.3">
      <c r="C78" s="64" t="s">
        <v>43</v>
      </c>
      <c r="D78" s="65"/>
      <c r="E78" s="65"/>
      <c r="F78" s="66"/>
    </row>
    <row r="79" spans="1:65" ht="14.25" thickBot="1" x14ac:dyDescent="0.35">
      <c r="C79" s="67" t="s">
        <v>46</v>
      </c>
      <c r="D79" s="68"/>
      <c r="E79" s="68"/>
      <c r="F79" s="69"/>
    </row>
    <row r="80" spans="1:65" ht="14.25" thickBot="1" x14ac:dyDescent="0.35">
      <c r="C80" s="58"/>
      <c r="D80" s="59"/>
      <c r="E80" s="59"/>
      <c r="F80" s="60"/>
    </row>
    <row r="82" spans="1:6" ht="18.75" x14ac:dyDescent="0.3">
      <c r="A82" s="76"/>
      <c r="C82" s="77"/>
      <c r="D82" s="77"/>
      <c r="E82" s="77"/>
      <c r="F82" s="77"/>
    </row>
  </sheetData>
  <autoFilter ref="C16:K16"/>
  <mergeCells count="1">
    <mergeCell ref="F6:F7"/>
  </mergeCells>
  <pageMargins left="0.59055118110236227" right="0.59055118110236227" top="0.59055118110236227" bottom="0.59055118110236227" header="0" footer="0"/>
  <pageSetup paperSize="9" scale="93" fitToHeight="100" orientation="landscape" blackAndWhite="1" r:id="rId1"/>
  <headerFooter>
    <oddHeader>&amp;C&amp;A</oddHeader>
    <oddFooter>&amp;LSTAVEBNÍ ÚPRAVY HOLIČSTVÍ  + PŘÍSTAVBA
MASARYKOVO NÁMĚSTÍ č.p. 1340, PŘELOUČ&amp;RStrana &amp;P z &amp;N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ICT</vt:lpstr>
      <vt:lpstr>ICT!Názvy_tisku</vt:lpstr>
      <vt:lpstr>ICT!Oblast_tisku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Libor Tůma</cp:lastModifiedBy>
  <cp:lastPrinted>2025-02-11T08:24:19Z</cp:lastPrinted>
  <dcterms:created xsi:type="dcterms:W3CDTF">2016-08-17T12:21:14Z</dcterms:created>
  <dcterms:modified xsi:type="dcterms:W3CDTF">2025-02-11T08:25:09Z</dcterms:modified>
</cp:coreProperties>
</file>